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シフト表\"/>
    </mc:Choice>
  </mc:AlternateContent>
  <xr:revisionPtr revIDLastSave="0" documentId="13_ncr:1_{EB8C8A26-B4AC-4614-9B33-C27E4D24BBA8}" xr6:coauthVersionLast="46" xr6:coauthVersionMax="46" xr10:uidLastSave="{00000000-0000-0000-0000-000000000000}"/>
  <bookViews>
    <workbookView xWindow="6285" yWindow="3075" windowWidth="21600" windowHeight="11385" tabRatio="500" activeTab="1" xr2:uid="{00000000-000D-0000-FFFF-FFFF00000000}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AG13" i="2" s="1"/>
  <c r="C16" i="5"/>
  <c r="C15" i="5"/>
  <c r="C14" i="5"/>
  <c r="C13" i="5"/>
  <c r="C10" i="2" s="1"/>
  <c r="C12" i="5"/>
  <c r="C11" i="5"/>
  <c r="C10" i="5"/>
  <c r="C9" i="5"/>
  <c r="C8" i="5"/>
  <c r="C7" i="5"/>
  <c r="C6" i="5"/>
  <c r="C5" i="5"/>
  <c r="C4" i="5"/>
  <c r="C3" i="5"/>
  <c r="G13" i="2" s="1"/>
  <c r="A7" i="4" a="1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B3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F13" i="2"/>
  <c r="AD13" i="2"/>
  <c r="AB13" i="2"/>
  <c r="Z13" i="2"/>
  <c r="Y13" i="2"/>
  <c r="X13" i="2"/>
  <c r="V13" i="2"/>
  <c r="U13" i="2"/>
  <c r="T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A12" i="2"/>
  <c r="AG10" i="2"/>
  <c r="AF10" i="2"/>
  <c r="AD10" i="2"/>
  <c r="AC10" i="2"/>
  <c r="AB10" i="2"/>
  <c r="Z10" i="2"/>
  <c r="X10" i="2"/>
  <c r="V10" i="2"/>
  <c r="T10" i="2"/>
  <c r="S10" i="2"/>
  <c r="R10" i="2"/>
  <c r="P10" i="2"/>
  <c r="O10" i="2"/>
  <c r="N10" i="2"/>
  <c r="M10" i="2"/>
  <c r="L10" i="2"/>
  <c r="K10" i="2"/>
  <c r="J10" i="2"/>
  <c r="I10" i="2"/>
  <c r="H10" i="2"/>
  <c r="F10" i="2"/>
  <c r="E10" i="2"/>
  <c r="D10" i="2"/>
  <c r="F4" i="1"/>
  <c r="G4" i="1" s="1"/>
  <c r="E4" i="1"/>
  <c r="D5" i="4" s="1"/>
  <c r="E5" i="4" s="1"/>
  <c r="A4" i="2" l="1"/>
  <c r="B6" i="3" s="1"/>
  <c r="C1" i="3"/>
  <c r="D6" i="4"/>
  <c r="A3" i="4"/>
  <c r="A15" i="2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E6" i="4"/>
  <c r="F5" i="4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B8" i="4"/>
  <c r="C9" i="4"/>
  <c r="A11" i="4"/>
  <c r="B12" i="4"/>
  <c r="C13" i="4"/>
  <c r="A15" i="4"/>
  <c r="B16" i="4"/>
  <c r="C17" i="4"/>
  <c r="A19" i="4"/>
  <c r="B20" i="4"/>
  <c r="C21" i="4"/>
  <c r="C6" i="2"/>
  <c r="G10" i="2"/>
  <c r="Q10" i="2"/>
  <c r="U10" i="2"/>
  <c r="W10" i="2"/>
  <c r="Y10" i="2"/>
  <c r="AA10" i="2"/>
  <c r="AE10" i="2"/>
  <c r="C13" i="2"/>
  <c r="S13" i="2"/>
  <c r="W13" i="2"/>
  <c r="AA13" i="2"/>
  <c r="AC13" i="2"/>
  <c r="AE13" i="2"/>
  <c r="C7" i="4"/>
  <c r="A9" i="4"/>
  <c r="B10" i="4"/>
  <c r="C11" i="4"/>
  <c r="A13" i="4"/>
  <c r="B14" i="4"/>
  <c r="C15" i="4"/>
  <c r="A17" i="4"/>
  <c r="B18" i="4"/>
  <c r="C19" i="4"/>
  <c r="A21" i="4"/>
  <c r="B20" i="3" l="1"/>
  <c r="C6" i="3"/>
  <c r="AR6" i="3" s="1"/>
  <c r="AP6" i="3" s="1"/>
  <c r="B13" i="3"/>
  <c r="B21" i="3"/>
  <c r="B26" i="3"/>
  <c r="B18" i="3"/>
  <c r="B16" i="3"/>
  <c r="B7" i="3"/>
  <c r="B15" i="3"/>
  <c r="B23" i="3"/>
  <c r="B14" i="3"/>
  <c r="B12" i="3"/>
  <c r="B9" i="3"/>
  <c r="B17" i="3"/>
  <c r="B27" i="3"/>
  <c r="B10" i="3"/>
  <c r="C26" i="3"/>
  <c r="AS26" i="3" s="1"/>
  <c r="AQ26" i="3" s="1"/>
  <c r="B8" i="3"/>
  <c r="B11" i="3"/>
  <c r="B19" i="3"/>
  <c r="B24" i="3"/>
  <c r="B22" i="3"/>
  <c r="C7" i="3"/>
  <c r="AR7" i="3" s="1"/>
  <c r="AP7" i="3" s="1"/>
  <c r="F6" i="4"/>
  <c r="G5" i="4"/>
  <c r="C7" i="2"/>
  <c r="D9" i="4" s="1"/>
  <c r="D6" i="2"/>
  <c r="D7" i="4"/>
  <c r="D8" i="4"/>
  <c r="D16" i="4"/>
  <c r="D20" i="4"/>
  <c r="C21" i="3"/>
  <c r="C17" i="3"/>
  <c r="C13" i="3"/>
  <c r="C9" i="3"/>
  <c r="C8" i="3"/>
  <c r="C10" i="3"/>
  <c r="C12" i="3"/>
  <c r="C14" i="3"/>
  <c r="C16" i="3"/>
  <c r="C18" i="3"/>
  <c r="C20" i="3"/>
  <c r="C22" i="3"/>
  <c r="C24" i="3"/>
  <c r="C23" i="3"/>
  <c r="C25" i="3"/>
  <c r="C27" i="3"/>
  <c r="C19" i="3"/>
  <c r="C15" i="3"/>
  <c r="C11" i="3"/>
  <c r="B25" i="3"/>
  <c r="D6" i="3" l="1"/>
  <c r="AS6" i="3"/>
  <c r="AQ6" i="3" s="1"/>
  <c r="D7" i="3"/>
  <c r="AS7" i="3"/>
  <c r="AQ7" i="3" s="1"/>
  <c r="AR26" i="3"/>
  <c r="AP26" i="3" s="1"/>
  <c r="AH26" i="3" s="1"/>
  <c r="D26" i="3"/>
  <c r="AN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7" i="3"/>
  <c r="F7" i="3"/>
  <c r="AK7" i="3"/>
  <c r="AG7" i="3"/>
  <c r="AC7" i="3"/>
  <c r="Y7" i="3"/>
  <c r="U7" i="3"/>
  <c r="Q7" i="3"/>
  <c r="M7" i="3"/>
  <c r="I7" i="3"/>
  <c r="E7" i="3"/>
  <c r="AM7" i="3"/>
  <c r="AI7" i="3"/>
  <c r="AE7" i="3"/>
  <c r="AA7" i="3"/>
  <c r="W7" i="3"/>
  <c r="S7" i="3"/>
  <c r="O7" i="3"/>
  <c r="K7" i="3"/>
  <c r="G7" i="3"/>
  <c r="AS15" i="3"/>
  <c r="AQ15" i="3" s="1"/>
  <c r="D15" i="3"/>
  <c r="AR15" i="3"/>
  <c r="AP15" i="3" s="1"/>
  <c r="AR27" i="3"/>
  <c r="AP27" i="3" s="1"/>
  <c r="AS27" i="3"/>
  <c r="AQ27" i="3" s="1"/>
  <c r="D27" i="3"/>
  <c r="AR23" i="3"/>
  <c r="AP23" i="3" s="1"/>
  <c r="AS23" i="3"/>
  <c r="AQ23" i="3" s="1"/>
  <c r="D23" i="3"/>
  <c r="AS22" i="3"/>
  <c r="AQ22" i="3" s="1"/>
  <c r="D22" i="3"/>
  <c r="AR22" i="3"/>
  <c r="AP22" i="3" s="1"/>
  <c r="AR18" i="3"/>
  <c r="AP18" i="3" s="1"/>
  <c r="AS18" i="3"/>
  <c r="AQ18" i="3" s="1"/>
  <c r="D18" i="3"/>
  <c r="AR14" i="3"/>
  <c r="AP14" i="3" s="1"/>
  <c r="AS14" i="3"/>
  <c r="AQ14" i="3" s="1"/>
  <c r="D14" i="3"/>
  <c r="AR10" i="3"/>
  <c r="AP10" i="3" s="1"/>
  <c r="AS10" i="3"/>
  <c r="AQ10" i="3" s="1"/>
  <c r="D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N6" i="3"/>
  <c r="AJ6" i="3"/>
  <c r="AF6" i="3"/>
  <c r="AB6" i="3"/>
  <c r="X6" i="3"/>
  <c r="T6" i="3"/>
  <c r="P6" i="3"/>
  <c r="L6" i="3"/>
  <c r="H6" i="3"/>
  <c r="AL6" i="3"/>
  <c r="AH6" i="3"/>
  <c r="AD6" i="3"/>
  <c r="Z6" i="3"/>
  <c r="V6" i="3"/>
  <c r="R6" i="3"/>
  <c r="N6" i="3"/>
  <c r="J6" i="3"/>
  <c r="F6" i="3"/>
  <c r="AS13" i="3"/>
  <c r="AQ13" i="3" s="1"/>
  <c r="D13" i="3"/>
  <c r="AR13" i="3"/>
  <c r="AP13" i="3" s="1"/>
  <c r="AS21" i="3"/>
  <c r="AQ21" i="3" s="1"/>
  <c r="D21" i="3"/>
  <c r="AR21" i="3"/>
  <c r="AP21" i="3" s="1"/>
  <c r="G6" i="4"/>
  <c r="H5" i="4"/>
  <c r="D14" i="4"/>
  <c r="D11" i="4"/>
  <c r="D17" i="4"/>
  <c r="AS11" i="3"/>
  <c r="AQ11" i="3" s="1"/>
  <c r="D11" i="3"/>
  <c r="AR11" i="3"/>
  <c r="AP11" i="3" s="1"/>
  <c r="AS19" i="3"/>
  <c r="AQ19" i="3" s="1"/>
  <c r="D19" i="3"/>
  <c r="AR19" i="3"/>
  <c r="AP19" i="3" s="1"/>
  <c r="AR25" i="3"/>
  <c r="AP25" i="3" s="1"/>
  <c r="AS25" i="3"/>
  <c r="AQ25" i="3" s="1"/>
  <c r="D25" i="3"/>
  <c r="AS24" i="3"/>
  <c r="AQ24" i="3" s="1"/>
  <c r="D24" i="3"/>
  <c r="AR24" i="3"/>
  <c r="AP24" i="3" s="1"/>
  <c r="AR20" i="3"/>
  <c r="AP20" i="3" s="1"/>
  <c r="AS20" i="3"/>
  <c r="AQ20" i="3" s="1"/>
  <c r="D20" i="3"/>
  <c r="AR16" i="3"/>
  <c r="AP16" i="3" s="1"/>
  <c r="AS16" i="3"/>
  <c r="AQ16" i="3" s="1"/>
  <c r="D16" i="3"/>
  <c r="AR12" i="3"/>
  <c r="AP12" i="3" s="1"/>
  <c r="AS12" i="3"/>
  <c r="AQ12" i="3" s="1"/>
  <c r="D12" i="3"/>
  <c r="AR8" i="3"/>
  <c r="AP8" i="3" s="1"/>
  <c r="AS8" i="3"/>
  <c r="AQ8" i="3" s="1"/>
  <c r="D8" i="3"/>
  <c r="AS9" i="3"/>
  <c r="AQ9" i="3" s="1"/>
  <c r="D9" i="3"/>
  <c r="AR9" i="3"/>
  <c r="AP9" i="3" s="1"/>
  <c r="AS17" i="3"/>
  <c r="AQ17" i="3" s="1"/>
  <c r="D17" i="3"/>
  <c r="AR17" i="3"/>
  <c r="AP17" i="3" s="1"/>
  <c r="D12" i="4"/>
  <c r="D15" i="4"/>
  <c r="D7" i="2"/>
  <c r="E6" i="2"/>
  <c r="E13" i="4"/>
  <c r="D13" i="4"/>
  <c r="D21" i="4"/>
  <c r="E21" i="4"/>
  <c r="D18" i="4"/>
  <c r="E18" i="4"/>
  <c r="D10" i="4"/>
  <c r="E10" i="4"/>
  <c r="E11" i="4"/>
  <c r="D19" i="4"/>
  <c r="E26" i="3" l="1"/>
  <c r="AK26" i="3"/>
  <c r="T26" i="3"/>
  <c r="O26" i="3"/>
  <c r="AJ26" i="3"/>
  <c r="W26" i="3"/>
  <c r="I26" i="3"/>
  <c r="F26" i="3"/>
  <c r="V26" i="3"/>
  <c r="AL26" i="3"/>
  <c r="K26" i="3"/>
  <c r="U26" i="3"/>
  <c r="L26" i="3"/>
  <c r="AB26" i="3"/>
  <c r="S26" i="3"/>
  <c r="Y26" i="3"/>
  <c r="N26" i="3"/>
  <c r="AD26" i="3"/>
  <c r="AE26" i="3"/>
  <c r="AA26" i="3"/>
  <c r="M26" i="3"/>
  <c r="AC26" i="3"/>
  <c r="H26" i="3"/>
  <c r="P26" i="3"/>
  <c r="X26" i="3"/>
  <c r="AF26" i="3"/>
  <c r="AN26" i="3"/>
  <c r="G26" i="3"/>
  <c r="AM26" i="3"/>
  <c r="AI26" i="3"/>
  <c r="Q26" i="3"/>
  <c r="AG26" i="3"/>
  <c r="J26" i="3"/>
  <c r="R26" i="3"/>
  <c r="Z26" i="3"/>
  <c r="D22" i="4"/>
  <c r="D23" i="4"/>
  <c r="D24" i="4" s="1"/>
  <c r="E12" i="4"/>
  <c r="E17" i="4"/>
  <c r="E9" i="4"/>
  <c r="E19" i="4"/>
  <c r="E14" i="4"/>
  <c r="E15" i="4"/>
  <c r="E7" i="4"/>
  <c r="E8" i="4"/>
  <c r="E20" i="4"/>
  <c r="E16" i="4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M9" i="3"/>
  <c r="AI9" i="3"/>
  <c r="AE9" i="3"/>
  <c r="AA9" i="3"/>
  <c r="W9" i="3"/>
  <c r="S9" i="3"/>
  <c r="O9" i="3"/>
  <c r="K9" i="3"/>
  <c r="G9" i="3"/>
  <c r="AK9" i="3"/>
  <c r="AG9" i="3"/>
  <c r="AC9" i="3"/>
  <c r="Y9" i="3"/>
  <c r="U9" i="3"/>
  <c r="Q9" i="3"/>
  <c r="M9" i="3"/>
  <c r="I9" i="3"/>
  <c r="E9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L12" i="3"/>
  <c r="AH12" i="3"/>
  <c r="AD12" i="3"/>
  <c r="Z12" i="3"/>
  <c r="V12" i="3"/>
  <c r="R12" i="3"/>
  <c r="N12" i="3"/>
  <c r="J12" i="3"/>
  <c r="F12" i="3"/>
  <c r="AN12" i="3"/>
  <c r="AJ12" i="3"/>
  <c r="AF12" i="3"/>
  <c r="AB12" i="3"/>
  <c r="X12" i="3"/>
  <c r="T12" i="3"/>
  <c r="P12" i="3"/>
  <c r="L12" i="3"/>
  <c r="H1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L20" i="3"/>
  <c r="AH20" i="3"/>
  <c r="AD20" i="3"/>
  <c r="Z20" i="3"/>
  <c r="V20" i="3"/>
  <c r="R20" i="3"/>
  <c r="N20" i="3"/>
  <c r="J20" i="3"/>
  <c r="F20" i="3"/>
  <c r="AN20" i="3"/>
  <c r="AJ20" i="3"/>
  <c r="AF20" i="3"/>
  <c r="AB20" i="3"/>
  <c r="X20" i="3"/>
  <c r="T20" i="3"/>
  <c r="P20" i="3"/>
  <c r="L20" i="3"/>
  <c r="H20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L25" i="3"/>
  <c r="AD25" i="3"/>
  <c r="V25" i="3"/>
  <c r="N25" i="3"/>
  <c r="F25" i="3"/>
  <c r="AH25" i="3"/>
  <c r="Z25" i="3"/>
  <c r="R25" i="3"/>
  <c r="J25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K11" i="3"/>
  <c r="AG11" i="3"/>
  <c r="AC11" i="3"/>
  <c r="Y11" i="3"/>
  <c r="U11" i="3"/>
  <c r="Q11" i="3"/>
  <c r="M11" i="3"/>
  <c r="I11" i="3"/>
  <c r="E11" i="3"/>
  <c r="AM11" i="3"/>
  <c r="AI11" i="3"/>
  <c r="AE11" i="3"/>
  <c r="AA11" i="3"/>
  <c r="W11" i="3"/>
  <c r="S11" i="3"/>
  <c r="O11" i="3"/>
  <c r="K11" i="3"/>
  <c r="G11" i="3"/>
  <c r="I5" i="4"/>
  <c r="H6" i="4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M13" i="3"/>
  <c r="AI13" i="3"/>
  <c r="AE13" i="3"/>
  <c r="AA13" i="3"/>
  <c r="W13" i="3"/>
  <c r="S13" i="3"/>
  <c r="O13" i="3"/>
  <c r="K13" i="3"/>
  <c r="G13" i="3"/>
  <c r="AK13" i="3"/>
  <c r="AG13" i="3"/>
  <c r="AC13" i="3"/>
  <c r="Y13" i="3"/>
  <c r="U13" i="3"/>
  <c r="Q13" i="3"/>
  <c r="M13" i="3"/>
  <c r="I13" i="3"/>
  <c r="E13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N14" i="3"/>
  <c r="AJ14" i="3"/>
  <c r="AF14" i="3"/>
  <c r="AB14" i="3"/>
  <c r="X14" i="3"/>
  <c r="T14" i="3"/>
  <c r="P14" i="3"/>
  <c r="L14" i="3"/>
  <c r="H14" i="3"/>
  <c r="AL14" i="3"/>
  <c r="AH14" i="3"/>
  <c r="AD14" i="3"/>
  <c r="Z14" i="3"/>
  <c r="V14" i="3"/>
  <c r="R14" i="3"/>
  <c r="N14" i="3"/>
  <c r="J14" i="3"/>
  <c r="F1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M22" i="3"/>
  <c r="AE22" i="3"/>
  <c r="X22" i="3"/>
  <c r="T22" i="3"/>
  <c r="P22" i="3"/>
  <c r="L22" i="3"/>
  <c r="H22" i="3"/>
  <c r="AI22" i="3"/>
  <c r="AA22" i="3"/>
  <c r="V22" i="3"/>
  <c r="R22" i="3"/>
  <c r="N22" i="3"/>
  <c r="J22" i="3"/>
  <c r="F22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N27" i="3"/>
  <c r="AF27" i="3"/>
  <c r="X27" i="3"/>
  <c r="P27" i="3"/>
  <c r="H27" i="3"/>
  <c r="AJ27" i="3"/>
  <c r="AB27" i="3"/>
  <c r="T27" i="3"/>
  <c r="L27" i="3"/>
  <c r="F6" i="2"/>
  <c r="E7" i="2"/>
  <c r="F17" i="4" s="1"/>
  <c r="F20" i="4"/>
  <c r="F13" i="4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M17" i="3"/>
  <c r="AI17" i="3"/>
  <c r="AE17" i="3"/>
  <c r="AA17" i="3"/>
  <c r="W17" i="3"/>
  <c r="S17" i="3"/>
  <c r="O17" i="3"/>
  <c r="K17" i="3"/>
  <c r="G17" i="3"/>
  <c r="AK17" i="3"/>
  <c r="AG17" i="3"/>
  <c r="AC17" i="3"/>
  <c r="Y17" i="3"/>
  <c r="U17" i="3"/>
  <c r="Q17" i="3"/>
  <c r="M17" i="3"/>
  <c r="I17" i="3"/>
  <c r="E17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L8" i="3"/>
  <c r="AH8" i="3"/>
  <c r="AD8" i="3"/>
  <c r="Z8" i="3"/>
  <c r="V8" i="3"/>
  <c r="R8" i="3"/>
  <c r="N8" i="3"/>
  <c r="J8" i="3"/>
  <c r="F8" i="3"/>
  <c r="AN8" i="3"/>
  <c r="AJ8" i="3"/>
  <c r="AF8" i="3"/>
  <c r="AB8" i="3"/>
  <c r="X8" i="3"/>
  <c r="T8" i="3"/>
  <c r="P8" i="3"/>
  <c r="L8" i="3"/>
  <c r="H8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L16" i="3"/>
  <c r="AH16" i="3"/>
  <c r="AD16" i="3"/>
  <c r="Z16" i="3"/>
  <c r="V16" i="3"/>
  <c r="R16" i="3"/>
  <c r="N16" i="3"/>
  <c r="J16" i="3"/>
  <c r="F16" i="3"/>
  <c r="AN16" i="3"/>
  <c r="AJ16" i="3"/>
  <c r="AF16" i="3"/>
  <c r="AB16" i="3"/>
  <c r="X16" i="3"/>
  <c r="T16" i="3"/>
  <c r="P16" i="3"/>
  <c r="L16" i="3"/>
  <c r="H16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G24" i="3"/>
  <c r="Y24" i="3"/>
  <c r="Q24" i="3"/>
  <c r="I24" i="3"/>
  <c r="AK24" i="3"/>
  <c r="AC24" i="3"/>
  <c r="U24" i="3"/>
  <c r="M24" i="3"/>
  <c r="E24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K19" i="3"/>
  <c r="AG19" i="3"/>
  <c r="AC19" i="3"/>
  <c r="Y19" i="3"/>
  <c r="U19" i="3"/>
  <c r="Q19" i="3"/>
  <c r="M19" i="3"/>
  <c r="I19" i="3"/>
  <c r="E19" i="3"/>
  <c r="AM19" i="3"/>
  <c r="AI19" i="3"/>
  <c r="AE19" i="3"/>
  <c r="AA19" i="3"/>
  <c r="W19" i="3"/>
  <c r="S19" i="3"/>
  <c r="O19" i="3"/>
  <c r="K19" i="3"/>
  <c r="G19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M21" i="3"/>
  <c r="AI21" i="3"/>
  <c r="AE21" i="3"/>
  <c r="AA21" i="3"/>
  <c r="W21" i="3"/>
  <c r="S21" i="3"/>
  <c r="O21" i="3"/>
  <c r="K21" i="3"/>
  <c r="G21" i="3"/>
  <c r="AK21" i="3"/>
  <c r="AG21" i="3"/>
  <c r="AC21" i="3"/>
  <c r="Y21" i="3"/>
  <c r="U21" i="3"/>
  <c r="Q21" i="3"/>
  <c r="M21" i="3"/>
  <c r="I21" i="3"/>
  <c r="E21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N10" i="3"/>
  <c r="AJ10" i="3"/>
  <c r="AF10" i="3"/>
  <c r="AB10" i="3"/>
  <c r="X10" i="3"/>
  <c r="T10" i="3"/>
  <c r="P10" i="3"/>
  <c r="L10" i="3"/>
  <c r="H10" i="3"/>
  <c r="AL10" i="3"/>
  <c r="AH10" i="3"/>
  <c r="AD10" i="3"/>
  <c r="Z10" i="3"/>
  <c r="V10" i="3"/>
  <c r="R10" i="3"/>
  <c r="N10" i="3"/>
  <c r="J10" i="3"/>
  <c r="F10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N18" i="3"/>
  <c r="AJ18" i="3"/>
  <c r="AF18" i="3"/>
  <c r="AB18" i="3"/>
  <c r="X18" i="3"/>
  <c r="T18" i="3"/>
  <c r="P18" i="3"/>
  <c r="L18" i="3"/>
  <c r="H18" i="3"/>
  <c r="AL18" i="3"/>
  <c r="AH18" i="3"/>
  <c r="AD18" i="3"/>
  <c r="Z18" i="3"/>
  <c r="V18" i="3"/>
  <c r="R18" i="3"/>
  <c r="N18" i="3"/>
  <c r="J18" i="3"/>
  <c r="F18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J23" i="3"/>
  <c r="AB23" i="3"/>
  <c r="T23" i="3"/>
  <c r="L23" i="3"/>
  <c r="AN23" i="3"/>
  <c r="AF23" i="3"/>
  <c r="X23" i="3"/>
  <c r="P23" i="3"/>
  <c r="H23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K15" i="3"/>
  <c r="AG15" i="3"/>
  <c r="AC15" i="3"/>
  <c r="Y15" i="3"/>
  <c r="U15" i="3"/>
  <c r="Q15" i="3"/>
  <c r="M15" i="3"/>
  <c r="I15" i="3"/>
  <c r="E15" i="3"/>
  <c r="AM15" i="3"/>
  <c r="AI15" i="3"/>
  <c r="AE15" i="3"/>
  <c r="AA15" i="3"/>
  <c r="W15" i="3"/>
  <c r="S15" i="3"/>
  <c r="O15" i="3"/>
  <c r="K15" i="3"/>
  <c r="G15" i="3"/>
  <c r="F18" i="4" l="1"/>
  <c r="F14" i="4"/>
  <c r="F10" i="4"/>
  <c r="F8" i="4"/>
  <c r="F19" i="4"/>
  <c r="F7" i="4"/>
  <c r="F11" i="4"/>
  <c r="F16" i="4"/>
  <c r="F12" i="4"/>
  <c r="F15" i="4"/>
  <c r="F9" i="4"/>
  <c r="F21" i="4"/>
  <c r="G28" i="3"/>
  <c r="O28" i="3"/>
  <c r="W28" i="3"/>
  <c r="AE28" i="3"/>
  <c r="AM28" i="3"/>
  <c r="F28" i="3"/>
  <c r="V28" i="3"/>
  <c r="AL28" i="3"/>
  <c r="T28" i="3"/>
  <c r="AJ28" i="3"/>
  <c r="H28" i="3"/>
  <c r="X28" i="3"/>
  <c r="AN28" i="3"/>
  <c r="R28" i="3"/>
  <c r="AH28" i="3"/>
  <c r="I28" i="3"/>
  <c r="Q28" i="3"/>
  <c r="Y28" i="3"/>
  <c r="AG28" i="3"/>
  <c r="K28" i="3"/>
  <c r="S28" i="3"/>
  <c r="AA28" i="3"/>
  <c r="AI28" i="3"/>
  <c r="N28" i="3"/>
  <c r="AD28" i="3"/>
  <c r="L28" i="3"/>
  <c r="AB28" i="3"/>
  <c r="E28" i="3"/>
  <c r="M28" i="3"/>
  <c r="U28" i="3"/>
  <c r="AC28" i="3"/>
  <c r="AK28" i="3"/>
  <c r="P28" i="3"/>
  <c r="AF28" i="3"/>
  <c r="J28" i="3"/>
  <c r="Z28" i="3"/>
  <c r="F7" i="2"/>
  <c r="G6" i="2"/>
  <c r="G17" i="4"/>
  <c r="G19" i="4"/>
  <c r="G14" i="4"/>
  <c r="G13" i="4"/>
  <c r="G7" i="4"/>
  <c r="G8" i="4"/>
  <c r="G16" i="4"/>
  <c r="G20" i="4"/>
  <c r="G9" i="4"/>
  <c r="G11" i="4"/>
  <c r="G10" i="4"/>
  <c r="G18" i="4"/>
  <c r="G21" i="4"/>
  <c r="G15" i="4"/>
  <c r="G12" i="4"/>
  <c r="I6" i="4"/>
  <c r="J5" i="4"/>
  <c r="E22" i="4"/>
  <c r="E23" i="4"/>
  <c r="E24" i="4" s="1"/>
  <c r="F22" i="4" l="1"/>
  <c r="F23" i="4"/>
  <c r="F24" i="4" s="1"/>
  <c r="J6" i="4"/>
  <c r="K5" i="4"/>
  <c r="G7" i="2"/>
  <c r="H6" i="2"/>
  <c r="H9" i="4"/>
  <c r="H19" i="4"/>
  <c r="H18" i="4"/>
  <c r="H21" i="4"/>
  <c r="H13" i="4"/>
  <c r="H15" i="4"/>
  <c r="H8" i="4"/>
  <c r="H16" i="4"/>
  <c r="H17" i="4"/>
  <c r="H11" i="4"/>
  <c r="H10" i="4"/>
  <c r="H14" i="4"/>
  <c r="H7" i="4"/>
  <c r="H12" i="4"/>
  <c r="H20" i="4"/>
  <c r="G22" i="4"/>
  <c r="G23" i="4"/>
  <c r="G24" i="4" s="1"/>
  <c r="H7" i="2" l="1"/>
  <c r="I6" i="2"/>
  <c r="I17" i="4"/>
  <c r="I9" i="4"/>
  <c r="I19" i="4"/>
  <c r="I10" i="4"/>
  <c r="I18" i="4"/>
  <c r="I21" i="4"/>
  <c r="I7" i="4"/>
  <c r="I12" i="4"/>
  <c r="I20" i="4"/>
  <c r="I11" i="4"/>
  <c r="I14" i="4"/>
  <c r="I13" i="4"/>
  <c r="I15" i="4"/>
  <c r="I8" i="4"/>
  <c r="I16" i="4"/>
  <c r="K6" i="4"/>
  <c r="L5" i="4"/>
  <c r="H22" i="4"/>
  <c r="H23" i="4"/>
  <c r="H24" i="4" s="1"/>
  <c r="J6" i="2" l="1"/>
  <c r="I7" i="2"/>
  <c r="J17" i="4"/>
  <c r="J11" i="4"/>
  <c r="J14" i="4"/>
  <c r="J7" i="4"/>
  <c r="J8" i="4"/>
  <c r="J12" i="4"/>
  <c r="J20" i="4"/>
  <c r="J9" i="4"/>
  <c r="J19" i="4"/>
  <c r="J10" i="4"/>
  <c r="J18" i="4"/>
  <c r="J21" i="4"/>
  <c r="J13" i="4"/>
  <c r="J15" i="4"/>
  <c r="J16" i="4"/>
  <c r="M5" i="4"/>
  <c r="L6" i="4"/>
  <c r="I22" i="4"/>
  <c r="I23" i="4"/>
  <c r="I24" i="4" s="1"/>
  <c r="M6" i="4" l="1"/>
  <c r="N5" i="4"/>
  <c r="J22" i="4"/>
  <c r="J23" i="4"/>
  <c r="J24" i="4" s="1"/>
  <c r="J7" i="2"/>
  <c r="K14" i="4" s="1"/>
  <c r="K6" i="2"/>
  <c r="K9" i="4"/>
  <c r="K11" i="4"/>
  <c r="K15" i="4"/>
  <c r="K8" i="4"/>
  <c r="K16" i="4"/>
  <c r="K20" i="4"/>
  <c r="K19" i="4"/>
  <c r="K10" i="4"/>
  <c r="K18" i="4"/>
  <c r="K21" i="4"/>
  <c r="K13" i="4"/>
  <c r="K7" i="4"/>
  <c r="K12" i="4"/>
  <c r="K17" i="4" l="1"/>
  <c r="K22" i="4" s="1"/>
  <c r="K7" i="2"/>
  <c r="L6" i="2"/>
  <c r="L9" i="4"/>
  <c r="L19" i="4"/>
  <c r="L10" i="4"/>
  <c r="L14" i="4"/>
  <c r="L13" i="4"/>
  <c r="L15" i="4"/>
  <c r="L12" i="4"/>
  <c r="L17" i="4"/>
  <c r="L11" i="4"/>
  <c r="L18" i="4"/>
  <c r="L21" i="4"/>
  <c r="L7" i="4"/>
  <c r="L8" i="4"/>
  <c r="L16" i="4"/>
  <c r="L20" i="4"/>
  <c r="N6" i="4"/>
  <c r="O5" i="4"/>
  <c r="K23" i="4" l="1"/>
  <c r="K24" i="4" s="1"/>
  <c r="O6" i="4"/>
  <c r="P5" i="4"/>
  <c r="L22" i="4"/>
  <c r="L23" i="4"/>
  <c r="L24" i="4" s="1"/>
  <c r="L7" i="2"/>
  <c r="M6" i="2"/>
  <c r="M19" i="4"/>
  <c r="M11" i="4"/>
  <c r="M10" i="4"/>
  <c r="M18" i="4"/>
  <c r="M21" i="4"/>
  <c r="M13" i="4"/>
  <c r="M15" i="4"/>
  <c r="M12" i="4"/>
  <c r="M17" i="4"/>
  <c r="M9" i="4"/>
  <c r="M14" i="4"/>
  <c r="M7" i="4"/>
  <c r="M8" i="4"/>
  <c r="M20" i="4"/>
  <c r="M16" i="4"/>
  <c r="M22" i="4" l="1"/>
  <c r="M23" i="4"/>
  <c r="M24" i="4" s="1"/>
  <c r="N6" i="2"/>
  <c r="M7" i="2"/>
  <c r="N17" i="4" s="1"/>
  <c r="N10" i="4"/>
  <c r="N18" i="4"/>
  <c r="N21" i="4"/>
  <c r="N7" i="4"/>
  <c r="N16" i="4"/>
  <c r="N20" i="4"/>
  <c r="N9" i="4"/>
  <c r="N19" i="4"/>
  <c r="N11" i="4"/>
  <c r="N14" i="4"/>
  <c r="N13" i="4"/>
  <c r="N15" i="4"/>
  <c r="N8" i="4"/>
  <c r="N12" i="4"/>
  <c r="Q5" i="4"/>
  <c r="P6" i="4"/>
  <c r="Q6" i="4" l="1"/>
  <c r="R5" i="4"/>
  <c r="N22" i="4"/>
  <c r="N23" i="4"/>
  <c r="N24" i="4" s="1"/>
  <c r="N7" i="2"/>
  <c r="O7" i="4" s="1"/>
  <c r="O6" i="2"/>
  <c r="O19" i="4"/>
  <c r="O11" i="4"/>
  <c r="O14" i="4"/>
  <c r="O8" i="4"/>
  <c r="O16" i="4"/>
  <c r="O20" i="4"/>
  <c r="O17" i="4"/>
  <c r="O9" i="4"/>
  <c r="O10" i="4"/>
  <c r="O18" i="4"/>
  <c r="O21" i="4"/>
  <c r="O13" i="4"/>
  <c r="O15" i="4"/>
  <c r="O12" i="4"/>
  <c r="O22" i="4" l="1"/>
  <c r="O23" i="4"/>
  <c r="O24" i="4" s="1"/>
  <c r="O7" i="2"/>
  <c r="P9" i="4" s="1"/>
  <c r="P6" i="2"/>
  <c r="P19" i="4"/>
  <c r="P11" i="4"/>
  <c r="P21" i="4"/>
  <c r="P13" i="4"/>
  <c r="P15" i="4"/>
  <c r="P8" i="4"/>
  <c r="P16" i="4"/>
  <c r="P17" i="4"/>
  <c r="P10" i="4"/>
  <c r="P18" i="4"/>
  <c r="P7" i="4"/>
  <c r="P12" i="4"/>
  <c r="P20" i="4"/>
  <c r="R6" i="4"/>
  <c r="S5" i="4"/>
  <c r="P14" i="4" l="1"/>
  <c r="P23" i="4" s="1"/>
  <c r="P24" i="4" s="1"/>
  <c r="S6" i="4"/>
  <c r="T5" i="4"/>
  <c r="P7" i="2"/>
  <c r="Q9" i="4" s="1"/>
  <c r="Q6" i="2"/>
  <c r="Q17" i="4"/>
  <c r="Q10" i="4"/>
  <c r="Q18" i="4"/>
  <c r="Q21" i="4"/>
  <c r="Q15" i="4"/>
  <c r="Q7" i="4"/>
  <c r="Q12" i="4"/>
  <c r="Q20" i="4"/>
  <c r="Q19" i="4"/>
  <c r="Q11" i="4"/>
  <c r="Q14" i="4"/>
  <c r="Q13" i="4"/>
  <c r="Q8" i="4"/>
  <c r="Q16" i="4"/>
  <c r="P22" i="4" l="1"/>
  <c r="R6" i="2"/>
  <c r="Q7" i="2"/>
  <c r="R17" i="4" s="1"/>
  <c r="R19" i="4"/>
  <c r="R10" i="4"/>
  <c r="R21" i="4"/>
  <c r="R15" i="4"/>
  <c r="U5" i="4"/>
  <c r="T6" i="4"/>
  <c r="Q22" i="4"/>
  <c r="Q23" i="4"/>
  <c r="Q24" i="4" s="1"/>
  <c r="R8" i="4" l="1"/>
  <c r="R14" i="4"/>
  <c r="R20" i="4"/>
  <c r="U6" i="4"/>
  <c r="V5" i="4"/>
  <c r="R12" i="4"/>
  <c r="R13" i="4"/>
  <c r="R18" i="4"/>
  <c r="R11" i="4"/>
  <c r="R9" i="4"/>
  <c r="R16" i="4"/>
  <c r="R7" i="4"/>
  <c r="R7" i="2"/>
  <c r="S6" i="2"/>
  <c r="S9" i="4"/>
  <c r="S14" i="4"/>
  <c r="S13" i="4"/>
  <c r="S15" i="4"/>
  <c r="S8" i="4"/>
  <c r="S16" i="4"/>
  <c r="S17" i="4"/>
  <c r="S19" i="4"/>
  <c r="S11" i="4"/>
  <c r="S10" i="4"/>
  <c r="S18" i="4"/>
  <c r="S21" i="4"/>
  <c r="S7" i="4"/>
  <c r="S20" i="4"/>
  <c r="S12" i="4"/>
  <c r="S22" i="4" l="1"/>
  <c r="S23" i="4"/>
  <c r="S24" i="4" s="1"/>
  <c r="V6" i="4"/>
  <c r="W5" i="4"/>
  <c r="S7" i="2"/>
  <c r="T6" i="2"/>
  <c r="T9" i="4"/>
  <c r="T19" i="4"/>
  <c r="T11" i="4"/>
  <c r="T10" i="4"/>
  <c r="T18" i="4"/>
  <c r="T21" i="4"/>
  <c r="T13" i="4"/>
  <c r="T15" i="4"/>
  <c r="T12" i="4"/>
  <c r="T17" i="4"/>
  <c r="T14" i="4"/>
  <c r="T7" i="4"/>
  <c r="T8" i="4"/>
  <c r="T16" i="4"/>
  <c r="T20" i="4"/>
  <c r="R22" i="4"/>
  <c r="R23" i="4"/>
  <c r="R24" i="4" s="1"/>
  <c r="T22" i="4" l="1"/>
  <c r="T23" i="4"/>
  <c r="T24" i="4" s="1"/>
  <c r="T7" i="2"/>
  <c r="U6" i="2"/>
  <c r="U19" i="4"/>
  <c r="U10" i="4"/>
  <c r="U18" i="4"/>
  <c r="U21" i="4"/>
  <c r="U13" i="4"/>
  <c r="U12" i="4"/>
  <c r="U17" i="4"/>
  <c r="U9" i="4"/>
  <c r="U11" i="4"/>
  <c r="U14" i="4"/>
  <c r="U15" i="4"/>
  <c r="U7" i="4"/>
  <c r="U8" i="4"/>
  <c r="U20" i="4"/>
  <c r="U16" i="4"/>
  <c r="W6" i="4"/>
  <c r="X5" i="4"/>
  <c r="Y5" i="4" l="1"/>
  <c r="X6" i="4"/>
  <c r="U22" i="4"/>
  <c r="U23" i="4"/>
  <c r="U24" i="4" s="1"/>
  <c r="V6" i="2"/>
  <c r="U7" i="2"/>
  <c r="V17" i="4" s="1"/>
  <c r="V10" i="4"/>
  <c r="V18" i="4"/>
  <c r="V21" i="4"/>
  <c r="V7" i="4"/>
  <c r="V12" i="4"/>
  <c r="V20" i="4"/>
  <c r="V9" i="4"/>
  <c r="V19" i="4"/>
  <c r="V11" i="4"/>
  <c r="V14" i="4"/>
  <c r="V13" i="4"/>
  <c r="V15" i="4"/>
  <c r="V8" i="4"/>
  <c r="V16" i="4"/>
  <c r="V22" i="4" l="1"/>
  <c r="V23" i="4"/>
  <c r="V24" i="4" s="1"/>
  <c r="V7" i="2"/>
  <c r="W17" i="4" s="1"/>
  <c r="W6" i="2"/>
  <c r="W14" i="4"/>
  <c r="W7" i="4"/>
  <c r="W8" i="4"/>
  <c r="W16" i="4"/>
  <c r="W9" i="4"/>
  <c r="W19" i="4"/>
  <c r="W10" i="4"/>
  <c r="W18" i="4"/>
  <c r="W21" i="4"/>
  <c r="W15" i="4"/>
  <c r="W20" i="4"/>
  <c r="W12" i="4"/>
  <c r="Y6" i="4"/>
  <c r="Z5" i="4"/>
  <c r="W13" i="4" l="1"/>
  <c r="W11" i="4"/>
  <c r="W23" i="4" s="1"/>
  <c r="W24" i="4" s="1"/>
  <c r="Z6" i="4"/>
  <c r="AA5" i="4"/>
  <c r="W7" i="2"/>
  <c r="X11" i="4" s="1"/>
  <c r="X6" i="2"/>
  <c r="X15" i="4"/>
  <c r="X17" i="4"/>
  <c r="X19" i="4"/>
  <c r="X21" i="4"/>
  <c r="X7" i="4"/>
  <c r="W22" i="4" l="1"/>
  <c r="X20" i="4"/>
  <c r="X14" i="4"/>
  <c r="X16" i="4"/>
  <c r="X18" i="4"/>
  <c r="X13" i="4"/>
  <c r="X12" i="4"/>
  <c r="X10" i="4"/>
  <c r="X8" i="4"/>
  <c r="X9" i="4"/>
  <c r="X7" i="2"/>
  <c r="Y6" i="2"/>
  <c r="Y17" i="4"/>
  <c r="Y9" i="4"/>
  <c r="Y19" i="4"/>
  <c r="Y11" i="4"/>
  <c r="Y10" i="4"/>
  <c r="Y18" i="4"/>
  <c r="Y21" i="4"/>
  <c r="Y7" i="4"/>
  <c r="Y12" i="4"/>
  <c r="Y20" i="4"/>
  <c r="Y14" i="4"/>
  <c r="Y13" i="4"/>
  <c r="Y15" i="4"/>
  <c r="Y8" i="4"/>
  <c r="Y16" i="4"/>
  <c r="AA6" i="4"/>
  <c r="AB5" i="4"/>
  <c r="X22" i="4"/>
  <c r="X23" i="4"/>
  <c r="X24" i="4" s="1"/>
  <c r="AC5" i="4" l="1"/>
  <c r="AB6" i="4"/>
  <c r="Y22" i="4"/>
  <c r="Y23" i="4"/>
  <c r="Y24" i="4" s="1"/>
  <c r="Z6" i="2"/>
  <c r="Y7" i="2"/>
  <c r="Z17" i="4" s="1"/>
  <c r="Z19" i="4"/>
  <c r="Z14" i="4"/>
  <c r="Z7" i="4"/>
  <c r="Z8" i="4"/>
  <c r="Z12" i="4"/>
  <c r="Z20" i="4"/>
  <c r="Z9" i="4"/>
  <c r="Z11" i="4"/>
  <c r="Z10" i="4"/>
  <c r="Z18" i="4"/>
  <c r="Z21" i="4"/>
  <c r="Z13" i="4"/>
  <c r="Z15" i="4"/>
  <c r="Z16" i="4"/>
  <c r="Z22" i="4" l="1"/>
  <c r="Z23" i="4"/>
  <c r="Z24" i="4" s="1"/>
  <c r="Z7" i="2"/>
  <c r="AA9" i="4" s="1"/>
  <c r="AA6" i="2"/>
  <c r="AA17" i="4"/>
  <c r="AA14" i="4"/>
  <c r="AA15" i="4"/>
  <c r="AA8" i="4"/>
  <c r="AA16" i="4"/>
  <c r="AA20" i="4"/>
  <c r="AA19" i="4"/>
  <c r="AA11" i="4"/>
  <c r="AA10" i="4"/>
  <c r="AA18" i="4"/>
  <c r="AA21" i="4"/>
  <c r="AA13" i="4"/>
  <c r="AA7" i="4"/>
  <c r="AA12" i="4"/>
  <c r="AC6" i="4"/>
  <c r="AD5" i="4"/>
  <c r="AA22" i="4" l="1"/>
  <c r="AA23" i="4"/>
  <c r="AA24" i="4" s="1"/>
  <c r="AA7" i="2"/>
  <c r="AB6" i="2"/>
  <c r="AB9" i="4"/>
  <c r="AB19" i="4"/>
  <c r="AB11" i="4"/>
  <c r="AB10" i="4"/>
  <c r="AB14" i="4"/>
  <c r="AB13" i="4"/>
  <c r="AB15" i="4"/>
  <c r="AB12" i="4"/>
  <c r="AB17" i="4"/>
  <c r="AB18" i="4"/>
  <c r="AB21" i="4"/>
  <c r="AB7" i="4"/>
  <c r="AB8" i="4"/>
  <c r="AB16" i="4"/>
  <c r="AB20" i="4"/>
  <c r="AD6" i="4"/>
  <c r="AE5" i="4"/>
  <c r="AE6" i="4" l="1"/>
  <c r="AF5" i="4"/>
  <c r="AB22" i="4"/>
  <c r="AB23" i="4"/>
  <c r="AB24" i="4" s="1"/>
  <c r="AB7" i="2"/>
  <c r="AC18" i="4" s="1"/>
  <c r="AC6" i="2"/>
  <c r="AC10" i="4"/>
  <c r="AC21" i="4"/>
  <c r="AC13" i="4"/>
  <c r="AC15" i="4"/>
  <c r="AC12" i="4"/>
  <c r="AC17" i="4"/>
  <c r="AC9" i="4"/>
  <c r="AC14" i="4"/>
  <c r="AC7" i="4"/>
  <c r="AC8" i="4"/>
  <c r="AC20" i="4"/>
  <c r="AC16" i="4"/>
  <c r="AC11" i="4" l="1"/>
  <c r="AC19" i="4"/>
  <c r="AD6" i="2"/>
  <c r="AC7" i="2"/>
  <c r="AD17" i="4" s="1"/>
  <c r="AG5" i="4"/>
  <c r="AF6" i="4"/>
  <c r="AC22" i="4" l="1"/>
  <c r="AD20" i="4"/>
  <c r="AD12" i="4"/>
  <c r="AD14" i="4"/>
  <c r="AD16" i="4"/>
  <c r="AD10" i="4"/>
  <c r="AC23" i="4"/>
  <c r="AC24" i="4" s="1"/>
  <c r="AD15" i="4"/>
  <c r="AD9" i="4"/>
  <c r="AD21" i="4"/>
  <c r="AD13" i="4"/>
  <c r="AD18" i="4"/>
  <c r="AD8" i="4"/>
  <c r="AD11" i="4"/>
  <c r="AD7" i="4"/>
  <c r="AD19" i="4"/>
  <c r="AD23" i="4" s="1"/>
  <c r="AD24" i="4" s="1"/>
  <c r="AG6" i="4"/>
  <c r="AH5" i="4"/>
  <c r="AH6" i="4" s="1"/>
  <c r="AD7" i="2"/>
  <c r="AE11" i="4" s="1"/>
  <c r="AE6" i="2"/>
  <c r="AE14" i="4"/>
  <c r="AE7" i="4"/>
  <c r="AE8" i="4"/>
  <c r="AE17" i="4"/>
  <c r="AE9" i="4"/>
  <c r="AE19" i="4"/>
  <c r="AE18" i="4"/>
  <c r="AE21" i="4"/>
  <c r="AE13" i="4"/>
  <c r="AE20" i="4"/>
  <c r="AE12" i="4"/>
  <c r="AD22" i="4" l="1"/>
  <c r="AE15" i="4"/>
  <c r="AE10" i="4"/>
  <c r="AE16" i="4"/>
  <c r="AE7" i="2"/>
  <c r="AF11" i="4" s="1"/>
  <c r="AF6" i="2"/>
  <c r="AF9" i="4"/>
  <c r="AF14" i="4"/>
  <c r="AF13" i="4"/>
  <c r="AF15" i="4"/>
  <c r="AF8" i="4"/>
  <c r="AF16" i="4"/>
  <c r="AF17" i="4"/>
  <c r="AF19" i="4"/>
  <c r="AF10" i="4"/>
  <c r="AF18" i="4"/>
  <c r="AF21" i="4"/>
  <c r="AF7" i="4"/>
  <c r="AF12" i="4"/>
  <c r="AF20" i="4"/>
  <c r="AE22" i="4"/>
  <c r="AE23" i="4"/>
  <c r="AE24" i="4" s="1"/>
  <c r="AF7" i="2" l="1"/>
  <c r="AG6" i="2"/>
  <c r="AG17" i="4"/>
  <c r="AG9" i="4"/>
  <c r="AG19" i="4"/>
  <c r="AG10" i="4"/>
  <c r="AG18" i="4"/>
  <c r="AG21" i="4"/>
  <c r="AG15" i="4"/>
  <c r="AG7" i="4"/>
  <c r="AG12" i="4"/>
  <c r="AG20" i="4"/>
  <c r="AG11" i="4"/>
  <c r="AG14" i="4"/>
  <c r="AG13" i="4"/>
  <c r="AG8" i="4"/>
  <c r="AG16" i="4"/>
  <c r="AF22" i="4"/>
  <c r="AF23" i="4"/>
  <c r="AF24" i="4" s="1"/>
  <c r="AG22" i="4" l="1"/>
  <c r="AG23" i="4"/>
  <c r="AG24" i="4" s="1"/>
  <c r="AG7" i="2"/>
  <c r="AH17" i="4"/>
  <c r="AH14" i="4"/>
  <c r="AH7" i="4"/>
  <c r="AH8" i="4"/>
  <c r="AH16" i="4"/>
  <c r="AH20" i="4"/>
  <c r="AH9" i="4"/>
  <c r="AH19" i="4"/>
  <c r="AH11" i="4"/>
  <c r="AH10" i="4"/>
  <c r="AH18" i="4"/>
  <c r="AH21" i="4"/>
  <c r="AH13" i="4"/>
  <c r="AH15" i="4"/>
  <c r="AH12" i="4"/>
  <c r="AH22" i="4" l="1"/>
  <c r="AH23" i="4"/>
  <c r="AH2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3000000}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2000000}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<sst xmlns="http://schemas.openxmlformats.org/spreadsheetml/2006/main" count="683" uniqueCount="118">
  <si>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</si>
  <si>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</si>
  <si>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</si>
  <si>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</si>
  <si>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</si>
  <si>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</si>
  <si>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</si>
  <si>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</si>
  <si>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</si>
  <si>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</si>
  <si>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</si>
  <si>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</si>
  <si>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</si>
  <si>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</si>
  <si>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</si>
  <si>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</si>
  <si>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</si>
  <si>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</si>
  <si>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</si>
  <si>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</si>
  <si>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</si>
  <si>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</si>
  <si>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</si>
  <si>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</si>
  <si>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</si>
  <si>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</si>
  <si>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</si>
  <si>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</si>
  <si>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</si>
  <si>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</si>
  <si>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</si>
  <si>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</si>
  <si>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</si>
  <si>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</si>
  <si>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</si>
  <si>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</si>
  <si>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</si>
  <si>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</si>
  <si>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</si>
  <si>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</si>
  <si>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</si>
  <si>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</si>
  <si>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</si>
  <si>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</si>
  <si>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</si>
  <si>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</si>
  <si>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</si>
  <si>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</si>
  <si>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</si>
  <si>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</si>
  <si>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</si>
  <si>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</si>
  <si>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</si>
  <si>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</si>
  <si>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</si>
  <si>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</si>
  <si>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</si>
  <si>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</si>
  <si>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尾崎江利子</t>
  </si>
  <si>
    <t>演奏現場</t>
  </si>
  <si>
    <t>教室保守A</t>
  </si>
  <si>
    <t>公休</t>
  </si>
  <si>
    <t>有給</t>
  </si>
  <si>
    <t>休業</t>
  </si>
  <si>
    <t>徳原京都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</si>
  <si>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</si>
  <si>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</si>
  <si>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</si>
  <si>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</si>
  <si>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</si>
  <si>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</si>
  <si>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</si>
  <si>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</si>
  <si>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</si>
  <si>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</si>
  <si>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</si>
  <si>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</si>
  <si>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</si>
  <si>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</si>
  <si>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</si>
  <si>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</si>
  <si>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</si>
  <si>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HN+保守C</t>
  </si>
  <si>
    <t>HN+乱</t>
  </si>
  <si>
    <t>HN+演奏</t>
  </si>
  <si>
    <t>音響現場</t>
  </si>
  <si>
    <t>音響(早)+乱</t>
  </si>
  <si>
    <t>乱+保守B</t>
  </si>
  <si>
    <t>教室保守B</t>
  </si>
  <si>
    <t>教室保守C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</si>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</sst>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D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178" fontId="11" fillId="9" borderId="3" xfId="0" applyNumberFormat="1" applyFont="1" applyFill="1" applyBorder="1" applyAlignment="1" applyProtection="1">
      <alignment horizontal="center"/>
    </xf>
    <xf numFmtId="0" fontId="12" fillId="9" borderId="4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6" xfId="0" applyNumberFormat="1" applyFont="1" applyFill="1" applyBorder="1" applyAlignment="1" applyProtection="1">
      <alignment horizontal="center" vertical="center" shrinkToFit="1"/>
    </xf>
    <xf numFmtId="49" fontId="1" fillId="9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</cellXfs>
  <cellStyles count="3">
    <cellStyle name="Excel Built-in Comma [0] 1" xfId="2" xr:uid="{00000000-0005-0000-0000-000007000000}"/>
    <cellStyle name="ハイパーリンク" xfId="1" builtinId="8"/>
    <cellStyle name="標準" xfId="0" builtinId="0"/>
  </cellStyles>
  <dxfs count="10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"/>
  <sheetViews>
    <sheetView showGridLines="0" showZeros="0" zoomScaleNormal="100" workbookViewId="0">
      <selection activeCell="E10" sqref="E10"/>
    </sheetView>
  </sheetViews>
  <sheetFormatPr defaultColWidth="8.875" defaultRowHeight="13.5" x14ac:dyDescent="0.15"/>
  <cols>
    <col min="1" max="1" width="3.125" style="1" customWidth="1"/>
    <col min="2" max="4" width="10.625" style="1" customWidth="1"/>
    <col min="5" max="6" width="12.625" style="1" customWidth="1"/>
    <col min="7" max="256" width="10.625" style="1" customWidth="1"/>
    <col min="257" max="1024" width="8.875" style="1"/>
  </cols>
  <sheetData>
    <row r="1" spans="2:7" ht="18" customHeight="1" x14ac:dyDescent="0.15">
      <c r="B1" s="1" t="s">
        <v>0</v>
      </c>
      <c r="E1" s="2" t="s">
        <v>1</v>
      </c>
    </row>
    <row r="2" spans="2:7" ht="8.4499999999999993" customHeight="1" x14ac:dyDescent="0.15"/>
    <row r="3" spans="2:7" ht="18" customHeight="1" x14ac:dyDescent="0.15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 x14ac:dyDescent="0.15">
      <c r="B4" s="5">
        <v>2020</v>
      </c>
      <c r="C4" s="5">
        <v>12</v>
      </c>
      <c r="D4" s="5">
        <v>1</v>
      </c>
      <c r="E4" s="6">
        <f>DATE(B4,C4,D4)</f>
        <v>44166</v>
      </c>
      <c r="F4" s="6">
        <f>DATE(B4,C4+1,D4-1)</f>
        <v>44196</v>
      </c>
      <c r="G4" s="7">
        <f>F4-E4+1</f>
        <v>31</v>
      </c>
    </row>
    <row r="6" spans="2:7" ht="18" customHeight="1" x14ac:dyDescent="0.15">
      <c r="B6" s="130" t="s">
        <v>7</v>
      </c>
      <c r="C6" s="130"/>
      <c r="D6" s="130"/>
    </row>
    <row r="7" spans="2:7" ht="18" customHeight="1" x14ac:dyDescent="0.15">
      <c r="B7" s="131" t="s">
        <v>8</v>
      </c>
      <c r="C7" s="131"/>
      <c r="D7" s="131"/>
    </row>
    <row r="9" spans="2:7" ht="18" customHeight="1" x14ac:dyDescent="0.15">
      <c r="B9" s="8" t="s">
        <v>9</v>
      </c>
      <c r="C9" s="8" t="s">
        <v>10</v>
      </c>
    </row>
    <row r="10" spans="2:7" ht="18" customHeight="1" x14ac:dyDescent="0.15">
      <c r="B10" s="5" t="s">
        <v>11</v>
      </c>
      <c r="C10" s="5" t="s">
        <v>12</v>
      </c>
    </row>
    <row r="12" spans="2:7" ht="18" customHeight="1" x14ac:dyDescent="0.15">
      <c r="B12" s="1" t="s">
        <v>13</v>
      </c>
    </row>
    <row r="13" spans="2:7" ht="18" customHeight="1" x14ac:dyDescent="0.15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 x14ac:dyDescent="0.15">
      <c r="B17" s="12" t="s">
        <v>16</v>
      </c>
    </row>
    <row r="18" spans="1:2" ht="18" customHeight="1" x14ac:dyDescent="0.15">
      <c r="A18" s="1">
        <v>1</v>
      </c>
      <c r="B18" s="1" t="s">
        <v>17</v>
      </c>
    </row>
    <row r="19" spans="1:2" ht="18" customHeight="1" x14ac:dyDescent="0.15">
      <c r="B19" s="1" t="s">
        <v>18</v>
      </c>
    </row>
    <row r="21" spans="1:2" ht="18" customHeight="1" x14ac:dyDescent="0.15">
      <c r="A21" s="1">
        <v>2</v>
      </c>
      <c r="B21" s="1" t="s">
        <v>19</v>
      </c>
    </row>
    <row r="22" spans="1:2" ht="18" customHeight="1" x14ac:dyDescent="0.15">
      <c r="B22" s="1" t="s">
        <v>20</v>
      </c>
    </row>
    <row r="23" spans="1:2" ht="18" customHeight="1" x14ac:dyDescent="0.15">
      <c r="B23" s="1" t="s">
        <v>21</v>
      </c>
    </row>
    <row r="25" spans="1:2" ht="18" customHeight="1" x14ac:dyDescent="0.15">
      <c r="A25" s="1">
        <v>3</v>
      </c>
      <c r="B25" s="1" t="s">
        <v>22</v>
      </c>
    </row>
    <row r="26" spans="1:2" ht="18" customHeight="1" x14ac:dyDescent="0.15">
      <c r="B26" s="1" t="s">
        <v>23</v>
      </c>
    </row>
    <row r="28" spans="1:2" ht="18" customHeight="1" x14ac:dyDescent="0.15">
      <c r="A28" s="1">
        <v>4</v>
      </c>
      <c r="B28" s="1" t="s">
        <v>24</v>
      </c>
    </row>
    <row r="29" spans="1:2" ht="18" customHeight="1" x14ac:dyDescent="0.15">
      <c r="B29" s="1" t="s">
        <v>25</v>
      </c>
    </row>
    <row r="31" spans="1:2" ht="18" customHeight="1" x14ac:dyDescent="0.15">
      <c r="A31" s="1">
        <v>5</v>
      </c>
      <c r="B31" s="1" t="s">
        <v>26</v>
      </c>
    </row>
    <row r="33" spans="1:2" ht="18" customHeight="1" x14ac:dyDescent="0.15">
      <c r="A33" s="1">
        <v>6</v>
      </c>
      <c r="B33" s="1" t="s">
        <v>27</v>
      </c>
    </row>
    <row r="34" spans="1:2" ht="18" customHeight="1" x14ac:dyDescent="0.15">
      <c r="B34" s="2" t="s">
        <v>28</v>
      </c>
    </row>
    <row r="35" spans="1:2" ht="18" customHeight="1" x14ac:dyDescent="0.15">
      <c r="B35" s="2" t="s">
        <v>29</v>
      </c>
    </row>
    <row r="37" spans="1:2" ht="18" customHeight="1" x14ac:dyDescent="0.15">
      <c r="B37" s="12" t="s">
        <v>30</v>
      </c>
    </row>
    <row r="38" spans="1:2" ht="18" customHeight="1" x14ac:dyDescent="0.15">
      <c r="B38" s="1" t="s">
        <v>31</v>
      </c>
    </row>
    <row r="39" spans="1:2" ht="18" customHeight="1" x14ac:dyDescent="0.15">
      <c r="B39" s="1" t="s">
        <v>32</v>
      </c>
    </row>
    <row r="40" spans="1:2" ht="18" customHeight="1" x14ac:dyDescent="0.15">
      <c r="B40" s="1" t="s">
        <v>33</v>
      </c>
    </row>
    <row r="41" spans="1:2" ht="18" customHeight="1" x14ac:dyDescent="0.15">
      <c r="B41" s="1" t="s">
        <v>34</v>
      </c>
    </row>
    <row r="43" spans="1:2" ht="18" customHeight="1" x14ac:dyDescent="0.15">
      <c r="B43" s="1" t="s">
        <v>35</v>
      </c>
    </row>
    <row r="44" spans="1:2" ht="18" customHeight="1" x14ac:dyDescent="0.15">
      <c r="B44" s="1" t="s">
        <v>36</v>
      </c>
    </row>
    <row r="45" spans="1:2" ht="18" customHeight="1" x14ac:dyDescent="0.15">
      <c r="B45" s="2" t="s">
        <v>37</v>
      </c>
    </row>
    <row r="47" spans="1:2" ht="18" customHeight="1" x14ac:dyDescent="0.15">
      <c r="B47" s="12" t="s">
        <v>38</v>
      </c>
    </row>
    <row r="48" spans="1:2" ht="18" customHeight="1" x14ac:dyDescent="0.15">
      <c r="B48" s="1" t="s">
        <v>39</v>
      </c>
    </row>
    <row r="49" spans="2:2" ht="18" customHeight="1" x14ac:dyDescent="0.15">
      <c r="B49" s="1" t="s">
        <v>40</v>
      </c>
    </row>
    <row r="50" spans="2:2" ht="18" customHeight="1" x14ac:dyDescent="0.15">
      <c r="B50" s="1" t="s">
        <v>41</v>
      </c>
    </row>
    <row r="51" spans="2:2" ht="18" customHeight="1" x14ac:dyDescent="0.15">
      <c r="B51" s="1" t="s">
        <v>42</v>
      </c>
    </row>
    <row r="52" spans="2:2" ht="18" customHeight="1" x14ac:dyDescent="0.15">
      <c r="B52" s="1" t="s">
        <v>43</v>
      </c>
    </row>
    <row r="53" spans="2:2" ht="18" customHeight="1" x14ac:dyDescent="0.15">
      <c r="B53" s="1" t="s">
        <v>44</v>
      </c>
    </row>
    <row r="54" spans="2:2" ht="18" customHeight="1" x14ac:dyDescent="0.15">
      <c r="B54" s="1" t="s">
        <v>45</v>
      </c>
    </row>
    <row r="55" spans="2:2" ht="18" customHeight="1" x14ac:dyDescent="0.15">
      <c r="B55" s="1" t="s">
        <v>46</v>
      </c>
    </row>
    <row r="57" spans="2:2" ht="18" customHeight="1" x14ac:dyDescent="0.15">
      <c r="B57" s="1" t="s">
        <v>47</v>
      </c>
    </row>
    <row r="58" spans="2:2" ht="18" customHeight="1" x14ac:dyDescent="0.15">
      <c r="B58" s="1" t="s">
        <v>48</v>
      </c>
    </row>
    <row r="59" spans="2:2" ht="18" customHeight="1" x14ac:dyDescent="0.15">
      <c r="B59" s="1" t="s">
        <v>49</v>
      </c>
    </row>
    <row r="62" spans="2:2" ht="18" customHeight="1" x14ac:dyDescent="0.15">
      <c r="B62" s="1" t="s">
        <v>50</v>
      </c>
    </row>
    <row r="63" spans="2:2" ht="18" customHeight="1" x14ac:dyDescent="0.15">
      <c r="B63" s="2" t="s">
        <v>1</v>
      </c>
    </row>
    <row r="64" spans="2:2" ht="18" customHeight="1" x14ac:dyDescent="0.15">
      <c r="B64" s="1" t="s">
        <v>51</v>
      </c>
    </row>
    <row r="65" spans="2:2" ht="18" customHeight="1" x14ac:dyDescent="0.15">
      <c r="B65" s="2" t="s">
        <v>52</v>
      </c>
    </row>
    <row r="68" spans="2:2" ht="18" customHeight="1" x14ac:dyDescent="0.15">
      <c r="B68" s="1" t="s">
        <v>53</v>
      </c>
    </row>
    <row r="69" spans="2:2" ht="18" customHeight="1" x14ac:dyDescent="0.15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2"/>
  <dataValidations count="2">
    <dataValidation type="list" allowBlank="1" showInputMessage="1" showErrorMessage="1" sqref="B10:C10" xr:uid="{00000000-0002-0000-0000-000000000000}">
      <formula1>"日,月,火,水,木,金,土"</formula1>
      <formula2>0</formula2>
    </dataValidation>
    <dataValidation allowBlank="1" showInputMessage="1" showErrorMessage="1" sqref="B4:D4" xr:uid="{00000000-0002-0000-0000-000001000000}">
      <formula1>0</formula1>
      <formula2>0</formula2>
    </dataValidation>
  </dataValidations>
  <hyperlinks>
    <hyperlink ref="E1" r:id="rId1" xr:uid="{00000000-0004-0000-0000-000000000000}"/>
    <hyperlink ref="B34" r:id="rId2" xr:uid="{00000000-0004-0000-0000-000001000000}"/>
    <hyperlink ref="B35" r:id="rId3" xr:uid="{00000000-0004-0000-0000-000002000000}"/>
    <hyperlink ref="B45" r:id="rId4" xr:uid="{00000000-0004-0000-0000-000003000000}"/>
    <hyperlink ref="B63" r:id="rId5" xr:uid="{00000000-0004-0000-0000-000004000000}"/>
    <hyperlink ref="B65" r:id="rId6" xr:uid="{00000000-0004-0000-0000-000005000000}"/>
    <hyperlink ref="B69" r:id="rId7" xr:uid="{00000000-0004-0000-0000-000006000000}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3"/>
  <sheetViews>
    <sheetView showGridLines="0" showZeros="0" tabSelected="1" topLeftCell="S1" zoomScale="110" zoomScaleNormal="40" workbookViewId="0">
      <pane ySplit="7" topLeftCell="A8" activePane="bottomLeft" state="frozen"/>
      <selection activeCell="E1" sqref="E1"/>
      <selection pane="bottomLeft" activeCell="AF12" sqref="AF12"/>
    </sheetView>
  </sheetViews>
  <sheetFormatPr defaultColWidth="8.5" defaultRowHeight="13.5" x14ac:dyDescent="0.15"/>
  <cols>
    <col min="1" max="1" width="4.625" customWidth="1"/>
    <col min="2" max="2" width="16.625" customWidth="1"/>
    <col min="3" max="33" width="9.625" customWidth="1"/>
  </cols>
  <sheetData>
    <row r="1" spans="1:33" x14ac:dyDescent="0.15">
      <c r="A1" s="13"/>
      <c r="B1" s="14" t="s">
        <v>1</v>
      </c>
      <c r="C1" s="15" t="s">
        <v>55</v>
      </c>
      <c r="D1" s="16"/>
    </row>
    <row r="2" spans="1:33" x14ac:dyDescent="0.15">
      <c r="A2" s="13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8.1" customHeight="1" x14ac:dyDescent="0.15">
      <c r="A3" s="13"/>
      <c r="B3" s="13"/>
    </row>
    <row r="4" spans="1:33" ht="30.75" customHeight="1" x14ac:dyDescent="0.15">
      <c r="A4" s="19" t="str">
        <f>基本設定!B7 &amp;" 　"&amp;TEXT(開始日,"yyyy年m月度")</f>
        <v>シフト表 　2020年12月度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9" customHeight="1" x14ac:dyDescent="0.15"/>
    <row r="6" spans="1:33" ht="22.35" customHeight="1" x14ac:dyDescent="0.3">
      <c r="A6" s="23"/>
      <c r="B6" s="23"/>
      <c r="C6" s="24">
        <f>開始日</f>
        <v>44166</v>
      </c>
      <c r="D6" s="24">
        <f t="shared" ref="D6:AG6" si="0">C6+1</f>
        <v>44167</v>
      </c>
      <c r="E6" s="24">
        <f t="shared" si="0"/>
        <v>44168</v>
      </c>
      <c r="F6" s="24">
        <f t="shared" si="0"/>
        <v>44169</v>
      </c>
      <c r="G6" s="24">
        <f t="shared" si="0"/>
        <v>44170</v>
      </c>
      <c r="H6" s="124">
        <f t="shared" si="0"/>
        <v>44171</v>
      </c>
      <c r="I6" s="24">
        <f t="shared" si="0"/>
        <v>44172</v>
      </c>
      <c r="J6" s="24">
        <f t="shared" si="0"/>
        <v>44173</v>
      </c>
      <c r="K6" s="24">
        <f t="shared" si="0"/>
        <v>44174</v>
      </c>
      <c r="L6" s="24">
        <f t="shared" si="0"/>
        <v>44175</v>
      </c>
      <c r="M6" s="24">
        <f t="shared" si="0"/>
        <v>44176</v>
      </c>
      <c r="N6" s="24">
        <f t="shared" si="0"/>
        <v>44177</v>
      </c>
      <c r="O6" s="124">
        <f t="shared" si="0"/>
        <v>44178</v>
      </c>
      <c r="P6" s="24">
        <f t="shared" si="0"/>
        <v>44179</v>
      </c>
      <c r="Q6" s="24">
        <f t="shared" si="0"/>
        <v>44180</v>
      </c>
      <c r="R6" s="24">
        <f t="shared" si="0"/>
        <v>44181</v>
      </c>
      <c r="S6" s="24">
        <f t="shared" si="0"/>
        <v>44182</v>
      </c>
      <c r="T6" s="24">
        <f t="shared" si="0"/>
        <v>44183</v>
      </c>
      <c r="U6" s="24">
        <f t="shared" si="0"/>
        <v>44184</v>
      </c>
      <c r="V6" s="124">
        <f t="shared" si="0"/>
        <v>44185</v>
      </c>
      <c r="W6" s="24">
        <f t="shared" si="0"/>
        <v>44186</v>
      </c>
      <c r="X6" s="24">
        <f t="shared" si="0"/>
        <v>44187</v>
      </c>
      <c r="Y6" s="24">
        <f t="shared" si="0"/>
        <v>44188</v>
      </c>
      <c r="Z6" s="24">
        <f t="shared" si="0"/>
        <v>44189</v>
      </c>
      <c r="AA6" s="24">
        <f t="shared" si="0"/>
        <v>44190</v>
      </c>
      <c r="AB6" s="24">
        <f t="shared" si="0"/>
        <v>44191</v>
      </c>
      <c r="AC6" s="124">
        <f t="shared" si="0"/>
        <v>44192</v>
      </c>
      <c r="AD6" s="24">
        <f t="shared" si="0"/>
        <v>44193</v>
      </c>
      <c r="AE6" s="24">
        <f t="shared" si="0"/>
        <v>44194</v>
      </c>
      <c r="AF6" s="24">
        <f t="shared" si="0"/>
        <v>44195</v>
      </c>
      <c r="AG6" s="24">
        <f t="shared" si="0"/>
        <v>44196</v>
      </c>
    </row>
    <row r="7" spans="1:33" ht="18" customHeight="1" x14ac:dyDescent="0.15">
      <c r="A7" s="25" t="s">
        <v>56</v>
      </c>
      <c r="B7" s="25" t="s">
        <v>57</v>
      </c>
      <c r="C7" s="26" t="str">
        <f t="shared" ref="C7:AG7" si="1">TEXT(C6,"aaa")</f>
        <v>火</v>
      </c>
      <c r="D7" s="26" t="str">
        <f t="shared" si="1"/>
        <v>水</v>
      </c>
      <c r="E7" s="26" t="str">
        <f t="shared" si="1"/>
        <v>木</v>
      </c>
      <c r="F7" s="26" t="str">
        <f t="shared" si="1"/>
        <v>金</v>
      </c>
      <c r="G7" s="26" t="str">
        <f t="shared" si="1"/>
        <v>土</v>
      </c>
      <c r="H7" s="125" t="str">
        <f t="shared" si="1"/>
        <v>日</v>
      </c>
      <c r="I7" s="26" t="str">
        <f t="shared" si="1"/>
        <v>月</v>
      </c>
      <c r="J7" s="26" t="str">
        <f t="shared" si="1"/>
        <v>火</v>
      </c>
      <c r="K7" s="26" t="str">
        <f t="shared" si="1"/>
        <v>水</v>
      </c>
      <c r="L7" s="26" t="str">
        <f t="shared" si="1"/>
        <v>木</v>
      </c>
      <c r="M7" s="26" t="str">
        <f t="shared" si="1"/>
        <v>金</v>
      </c>
      <c r="N7" s="26" t="str">
        <f t="shared" si="1"/>
        <v>土</v>
      </c>
      <c r="O7" s="125" t="str">
        <f t="shared" si="1"/>
        <v>日</v>
      </c>
      <c r="P7" s="26" t="str">
        <f t="shared" si="1"/>
        <v>月</v>
      </c>
      <c r="Q7" s="26" t="str">
        <f t="shared" si="1"/>
        <v>火</v>
      </c>
      <c r="R7" s="26" t="str">
        <f t="shared" si="1"/>
        <v>水</v>
      </c>
      <c r="S7" s="26" t="str">
        <f t="shared" si="1"/>
        <v>木</v>
      </c>
      <c r="T7" s="26" t="str">
        <f t="shared" si="1"/>
        <v>金</v>
      </c>
      <c r="U7" s="26" t="str">
        <f t="shared" si="1"/>
        <v>土</v>
      </c>
      <c r="V7" s="125" t="str">
        <f t="shared" si="1"/>
        <v>日</v>
      </c>
      <c r="W7" s="26" t="str">
        <f t="shared" si="1"/>
        <v>月</v>
      </c>
      <c r="X7" s="26" t="str">
        <f t="shared" si="1"/>
        <v>火</v>
      </c>
      <c r="Y7" s="26" t="str">
        <f t="shared" si="1"/>
        <v>水</v>
      </c>
      <c r="Z7" s="26" t="str">
        <f t="shared" si="1"/>
        <v>木</v>
      </c>
      <c r="AA7" s="26" t="str">
        <f t="shared" si="1"/>
        <v>金</v>
      </c>
      <c r="AB7" s="26" t="str">
        <f t="shared" si="1"/>
        <v>土</v>
      </c>
      <c r="AC7" s="125" t="str">
        <f t="shared" si="1"/>
        <v>日</v>
      </c>
      <c r="AD7" s="26" t="str">
        <f t="shared" si="1"/>
        <v>月</v>
      </c>
      <c r="AE7" s="26" t="str">
        <f t="shared" si="1"/>
        <v>火</v>
      </c>
      <c r="AF7" s="26" t="str">
        <f t="shared" si="1"/>
        <v>水</v>
      </c>
      <c r="AG7" s="26" t="str">
        <f t="shared" si="1"/>
        <v>木</v>
      </c>
    </row>
    <row r="8" spans="1:33" s="30" customFormat="1" ht="15" customHeight="1" x14ac:dyDescent="0.15">
      <c r="A8" s="27"/>
      <c r="B8" s="28"/>
      <c r="C8" s="29"/>
      <c r="D8" s="29"/>
      <c r="E8" s="29"/>
      <c r="F8" s="29"/>
      <c r="G8" s="29"/>
      <c r="H8" s="126"/>
      <c r="I8" s="29"/>
      <c r="J8" s="29"/>
      <c r="K8" s="29"/>
      <c r="L8" s="29"/>
      <c r="M8" s="29"/>
      <c r="N8" s="29"/>
      <c r="O8" s="126"/>
      <c r="P8" s="29"/>
      <c r="Q8" s="29"/>
      <c r="R8" s="29"/>
      <c r="S8" s="29"/>
      <c r="T8" s="29"/>
      <c r="U8" s="29"/>
      <c r="V8" s="126"/>
      <c r="W8" s="29"/>
      <c r="X8" s="29"/>
      <c r="Y8" s="29"/>
      <c r="Z8" s="29"/>
      <c r="AA8" s="29"/>
      <c r="AB8" s="29"/>
      <c r="AC8" s="126"/>
      <c r="AD8" s="29"/>
      <c r="AE8" s="29"/>
      <c r="AF8" s="29"/>
      <c r="AG8" s="29"/>
    </row>
    <row r="9" spans="1:33" s="30" customFormat="1" ht="24" customHeight="1" x14ac:dyDescent="0.15">
      <c r="A9" s="31">
        <v>1</v>
      </c>
      <c r="B9" s="32" t="s">
        <v>58</v>
      </c>
      <c r="C9" s="33" t="s">
        <v>61</v>
      </c>
      <c r="D9" s="33" t="s">
        <v>63</v>
      </c>
      <c r="E9" s="33" t="s">
        <v>63</v>
      </c>
      <c r="F9" s="33" t="s">
        <v>63</v>
      </c>
      <c r="G9" s="33" t="s">
        <v>61</v>
      </c>
      <c r="H9" s="127" t="s">
        <v>63</v>
      </c>
      <c r="I9" s="33" t="s">
        <v>63</v>
      </c>
      <c r="J9" s="33" t="s">
        <v>61</v>
      </c>
      <c r="K9" s="33" t="s">
        <v>63</v>
      </c>
      <c r="L9" s="33" t="s">
        <v>63</v>
      </c>
      <c r="M9" s="33" t="s">
        <v>63</v>
      </c>
      <c r="N9" s="33" t="s">
        <v>61</v>
      </c>
      <c r="O9" s="127" t="s">
        <v>63</v>
      </c>
      <c r="P9" s="33" t="s">
        <v>63</v>
      </c>
      <c r="Q9" s="33" t="s">
        <v>61</v>
      </c>
      <c r="R9" s="33" t="s">
        <v>63</v>
      </c>
      <c r="S9" s="33" t="s">
        <v>63</v>
      </c>
      <c r="T9" s="33" t="s">
        <v>63</v>
      </c>
      <c r="U9" s="33" t="s">
        <v>61</v>
      </c>
      <c r="V9" s="127" t="s">
        <v>63</v>
      </c>
      <c r="W9" s="33" t="s">
        <v>63</v>
      </c>
      <c r="X9" s="33" t="s">
        <v>61</v>
      </c>
      <c r="Y9" s="33" t="s">
        <v>63</v>
      </c>
      <c r="Z9" s="33" t="s">
        <v>63</v>
      </c>
      <c r="AA9" s="33" t="s">
        <v>63</v>
      </c>
      <c r="AB9" s="33" t="s">
        <v>61</v>
      </c>
      <c r="AC9" s="127" t="s">
        <v>63</v>
      </c>
      <c r="AD9" s="33" t="s">
        <v>63</v>
      </c>
      <c r="AE9" s="33" t="s">
        <v>61</v>
      </c>
      <c r="AF9" s="33" t="s">
        <v>63</v>
      </c>
      <c r="AG9" s="33" t="s">
        <v>63</v>
      </c>
    </row>
    <row r="10" spans="1:33" s="30" customFormat="1" ht="15" customHeight="1" x14ac:dyDescent="0.15">
      <c r="A10" s="34"/>
      <c r="B10" s="35"/>
      <c r="C10" s="36" t="str">
        <f t="shared" ref="C10:AG10" si="2">IFERROR(VLOOKUP(C9,勤務表,2,0),"")</f>
        <v/>
      </c>
      <c r="D10" s="37" t="str">
        <f t="shared" si="2"/>
        <v/>
      </c>
      <c r="E10" s="37" t="str">
        <f t="shared" si="2"/>
        <v/>
      </c>
      <c r="F10" s="37" t="str">
        <f t="shared" si="2"/>
        <v/>
      </c>
      <c r="G10" s="37" t="str">
        <f t="shared" si="2"/>
        <v/>
      </c>
      <c r="H10" s="128" t="str">
        <f t="shared" si="2"/>
        <v/>
      </c>
      <c r="I10" s="37" t="str">
        <f t="shared" si="2"/>
        <v/>
      </c>
      <c r="J10" s="37" t="str">
        <f t="shared" si="2"/>
        <v/>
      </c>
      <c r="K10" s="37" t="str">
        <f t="shared" si="2"/>
        <v/>
      </c>
      <c r="L10" s="37" t="str">
        <f t="shared" si="2"/>
        <v/>
      </c>
      <c r="M10" s="37" t="str">
        <f t="shared" si="2"/>
        <v/>
      </c>
      <c r="N10" s="37" t="str">
        <f t="shared" si="2"/>
        <v/>
      </c>
      <c r="O10" s="128" t="str">
        <f t="shared" si="2"/>
        <v/>
      </c>
      <c r="P10" s="37" t="str">
        <f t="shared" si="2"/>
        <v/>
      </c>
      <c r="Q10" s="37" t="str">
        <f t="shared" si="2"/>
        <v/>
      </c>
      <c r="R10" s="37" t="str">
        <f t="shared" si="2"/>
        <v/>
      </c>
      <c r="S10" s="37" t="str">
        <f t="shared" si="2"/>
        <v/>
      </c>
      <c r="T10" s="37" t="str">
        <f t="shared" si="2"/>
        <v/>
      </c>
      <c r="U10" s="37" t="str">
        <f t="shared" si="2"/>
        <v/>
      </c>
      <c r="V10" s="128" t="str">
        <f t="shared" si="2"/>
        <v/>
      </c>
      <c r="W10" s="37" t="str">
        <f t="shared" si="2"/>
        <v/>
      </c>
      <c r="X10" s="37" t="str">
        <f t="shared" si="2"/>
        <v/>
      </c>
      <c r="Y10" s="37" t="str">
        <f t="shared" si="2"/>
        <v/>
      </c>
      <c r="Z10" s="37" t="str">
        <f t="shared" si="2"/>
        <v/>
      </c>
      <c r="AA10" s="37" t="str">
        <f t="shared" si="2"/>
        <v/>
      </c>
      <c r="AB10" s="37" t="str">
        <f t="shared" si="2"/>
        <v/>
      </c>
      <c r="AC10" s="128" t="str">
        <f t="shared" si="2"/>
        <v/>
      </c>
      <c r="AD10" s="37" t="str">
        <f t="shared" si="2"/>
        <v/>
      </c>
      <c r="AE10" s="37" t="str">
        <f t="shared" si="2"/>
        <v/>
      </c>
      <c r="AF10" s="37" t="str">
        <f t="shared" si="2"/>
        <v/>
      </c>
      <c r="AG10" s="37" t="str">
        <f t="shared" si="2"/>
        <v/>
      </c>
    </row>
    <row r="11" spans="1:33" s="30" customFormat="1" ht="15" customHeight="1" x14ac:dyDescent="0.15">
      <c r="A11" s="38"/>
      <c r="B11" s="39"/>
      <c r="C11" s="40"/>
      <c r="D11" s="40"/>
      <c r="E11" s="40"/>
      <c r="F11" s="40"/>
      <c r="G11" s="40"/>
      <c r="H11" s="129"/>
      <c r="I11" s="40"/>
      <c r="J11" s="40"/>
      <c r="K11" s="40"/>
      <c r="L11" s="40"/>
      <c r="M11" s="40"/>
      <c r="N11" s="40"/>
      <c r="O11" s="129"/>
      <c r="P11" s="40"/>
      <c r="Q11" s="40"/>
      <c r="R11" s="40"/>
      <c r="S11" s="40"/>
      <c r="T11" s="40"/>
      <c r="U11" s="40"/>
      <c r="V11" s="129"/>
      <c r="W11" s="40"/>
      <c r="X11" s="40"/>
      <c r="Y11" s="40"/>
      <c r="Z11" s="40"/>
      <c r="AA11" s="40"/>
      <c r="AB11" s="40"/>
      <c r="AC11" s="129"/>
      <c r="AD11" s="40"/>
      <c r="AE11" s="40"/>
      <c r="AF11" s="40"/>
      <c r="AG11" s="40"/>
    </row>
    <row r="12" spans="1:33" s="30" customFormat="1" ht="24" customHeight="1" x14ac:dyDescent="0.15">
      <c r="A12" s="31">
        <f>A9+1</f>
        <v>2</v>
      </c>
      <c r="B12" s="32" t="s">
        <v>64</v>
      </c>
      <c r="C12" s="33" t="s">
        <v>63</v>
      </c>
      <c r="D12" s="33" t="s">
        <v>63</v>
      </c>
      <c r="E12" s="33" t="s">
        <v>61</v>
      </c>
      <c r="F12" s="33" t="s">
        <v>63</v>
      </c>
      <c r="G12" s="33" t="s">
        <v>63</v>
      </c>
      <c r="H12" s="127" t="s">
        <v>61</v>
      </c>
      <c r="I12" s="33" t="s">
        <v>63</v>
      </c>
      <c r="J12" s="33" t="s">
        <v>63</v>
      </c>
      <c r="K12" s="33" t="s">
        <v>63</v>
      </c>
      <c r="L12" s="33" t="s">
        <v>61</v>
      </c>
      <c r="M12" s="33" t="s">
        <v>63</v>
      </c>
      <c r="N12" s="33" t="s">
        <v>63</v>
      </c>
      <c r="O12" s="127" t="s">
        <v>61</v>
      </c>
      <c r="P12" s="33" t="s">
        <v>63</v>
      </c>
      <c r="Q12" s="33" t="s">
        <v>63</v>
      </c>
      <c r="R12" s="33" t="s">
        <v>63</v>
      </c>
      <c r="S12" s="33" t="s">
        <v>61</v>
      </c>
      <c r="T12" s="33" t="s">
        <v>63</v>
      </c>
      <c r="U12" s="33" t="s">
        <v>63</v>
      </c>
      <c r="V12" s="127" t="s">
        <v>61</v>
      </c>
      <c r="W12" s="33" t="s">
        <v>63</v>
      </c>
      <c r="X12" s="33" t="s">
        <v>63</v>
      </c>
      <c r="Y12" s="33" t="s">
        <v>63</v>
      </c>
      <c r="Z12" s="33" t="s">
        <v>61</v>
      </c>
      <c r="AA12" s="33" t="s">
        <v>63</v>
      </c>
      <c r="AB12" s="33" t="s">
        <v>63</v>
      </c>
      <c r="AC12" s="127" t="s">
        <v>61</v>
      </c>
      <c r="AD12" s="33" t="s">
        <v>63</v>
      </c>
      <c r="AE12" s="33" t="s">
        <v>63</v>
      </c>
      <c r="AF12" s="33" t="s">
        <v>63</v>
      </c>
      <c r="AG12" s="33" t="s">
        <v>61</v>
      </c>
    </row>
    <row r="13" spans="1:33" s="30" customFormat="1" ht="15" customHeight="1" x14ac:dyDescent="0.15">
      <c r="A13" s="34"/>
      <c r="B13" s="35"/>
      <c r="C13" s="36" t="str">
        <f t="shared" ref="C13:AG13" si="3">IFERROR(VLOOKUP(C12,勤務表,2,0),"")</f>
        <v/>
      </c>
      <c r="D13" s="37" t="str">
        <f t="shared" si="3"/>
        <v/>
      </c>
      <c r="E13" s="37" t="str">
        <f t="shared" si="3"/>
        <v/>
      </c>
      <c r="F13" s="37" t="str">
        <f t="shared" si="3"/>
        <v/>
      </c>
      <c r="G13" s="37" t="str">
        <f t="shared" si="3"/>
        <v/>
      </c>
      <c r="H13" s="128" t="str">
        <f t="shared" si="3"/>
        <v/>
      </c>
      <c r="I13" s="37" t="str">
        <f t="shared" si="3"/>
        <v/>
      </c>
      <c r="J13" s="37" t="str">
        <f t="shared" si="3"/>
        <v/>
      </c>
      <c r="K13" s="37" t="str">
        <f t="shared" si="3"/>
        <v/>
      </c>
      <c r="L13" s="37" t="str">
        <f t="shared" si="3"/>
        <v/>
      </c>
      <c r="M13" s="37" t="str">
        <f t="shared" si="3"/>
        <v/>
      </c>
      <c r="N13" s="37" t="str">
        <f t="shared" si="3"/>
        <v/>
      </c>
      <c r="O13" s="128" t="str">
        <f t="shared" si="3"/>
        <v/>
      </c>
      <c r="P13" s="37" t="str">
        <f t="shared" si="3"/>
        <v/>
      </c>
      <c r="Q13" s="37" t="str">
        <f t="shared" si="3"/>
        <v/>
      </c>
      <c r="R13" s="37" t="str">
        <f t="shared" si="3"/>
        <v/>
      </c>
      <c r="S13" s="37" t="str">
        <f t="shared" si="3"/>
        <v/>
      </c>
      <c r="T13" s="37" t="str">
        <f t="shared" si="3"/>
        <v/>
      </c>
      <c r="U13" s="37" t="str">
        <f t="shared" si="3"/>
        <v/>
      </c>
      <c r="V13" s="128" t="str">
        <f t="shared" si="3"/>
        <v/>
      </c>
      <c r="W13" s="37" t="str">
        <f t="shared" si="3"/>
        <v/>
      </c>
      <c r="X13" s="37" t="str">
        <f t="shared" si="3"/>
        <v/>
      </c>
      <c r="Y13" s="37" t="str">
        <f t="shared" si="3"/>
        <v/>
      </c>
      <c r="Z13" s="37" t="str">
        <f t="shared" si="3"/>
        <v/>
      </c>
      <c r="AA13" s="37" t="str">
        <f t="shared" si="3"/>
        <v/>
      </c>
      <c r="AB13" s="37" t="str">
        <f t="shared" si="3"/>
        <v/>
      </c>
      <c r="AC13" s="128" t="str">
        <f t="shared" si="3"/>
        <v/>
      </c>
      <c r="AD13" s="37" t="str">
        <f t="shared" si="3"/>
        <v/>
      </c>
      <c r="AE13" s="37" t="str">
        <f t="shared" si="3"/>
        <v/>
      </c>
      <c r="AF13" s="37" t="str">
        <f t="shared" si="3"/>
        <v/>
      </c>
      <c r="AG13" s="37" t="str">
        <f t="shared" si="3"/>
        <v/>
      </c>
    </row>
    <row r="14" spans="1:33" s="30" customFormat="1" ht="15" customHeight="1" x14ac:dyDescent="0.15">
      <c r="A14" s="38"/>
      <c r="B14" s="39"/>
      <c r="C14" s="40"/>
      <c r="D14" s="40"/>
      <c r="E14" s="40"/>
      <c r="F14" s="40"/>
      <c r="G14" s="40"/>
      <c r="H14" s="129"/>
      <c r="I14" s="40"/>
      <c r="J14" s="40"/>
      <c r="K14" s="40"/>
      <c r="L14" s="40"/>
      <c r="M14" s="40"/>
      <c r="N14" s="40"/>
      <c r="O14" s="129"/>
      <c r="P14" s="40"/>
      <c r="Q14" s="40"/>
      <c r="R14" s="40"/>
      <c r="S14" s="40"/>
      <c r="T14" s="40"/>
      <c r="U14" s="40"/>
      <c r="V14" s="129"/>
      <c r="W14" s="40"/>
      <c r="X14" s="40"/>
      <c r="Y14" s="40"/>
      <c r="Z14" s="40"/>
      <c r="AA14" s="40"/>
      <c r="AB14" s="40"/>
      <c r="AC14" s="129"/>
      <c r="AD14" s="40"/>
      <c r="AE14" s="40"/>
      <c r="AF14" s="40"/>
      <c r="AG14" s="40"/>
    </row>
    <row r="15" spans="1:33" s="30" customFormat="1" ht="24" customHeight="1" x14ac:dyDescent="0.15">
      <c r="A15" s="31">
        <f>A12+1</f>
        <v>3</v>
      </c>
      <c r="B15" s="32"/>
      <c r="C15" s="33"/>
      <c r="D15" s="33"/>
      <c r="E15" s="33"/>
      <c r="F15" s="33"/>
      <c r="G15" s="33"/>
      <c r="H15" s="127"/>
      <c r="I15" s="33"/>
      <c r="J15" s="33"/>
      <c r="K15" s="33"/>
      <c r="L15" s="33"/>
      <c r="M15" s="33"/>
      <c r="N15" s="33"/>
      <c r="O15" s="127"/>
      <c r="P15" s="33"/>
      <c r="Q15" s="33"/>
      <c r="R15" s="33"/>
      <c r="S15" s="33"/>
      <c r="T15" s="33"/>
      <c r="U15" s="33"/>
      <c r="V15" s="127"/>
      <c r="W15" s="33"/>
      <c r="X15" s="33"/>
      <c r="Y15" s="33"/>
      <c r="Z15" s="33"/>
      <c r="AA15" s="33"/>
      <c r="AB15" s="33"/>
      <c r="AC15" s="127"/>
      <c r="AD15" s="33"/>
      <c r="AE15" s="33"/>
      <c r="AF15" s="33"/>
      <c r="AG15" s="33"/>
    </row>
    <row r="16" spans="1:33" s="30" customFormat="1" ht="15" customHeight="1" x14ac:dyDescent="0.15">
      <c r="A16" s="34"/>
      <c r="B16" s="35"/>
      <c r="C16" s="36" t="str">
        <f t="shared" ref="C16:AG16" si="4">IFERROR(VLOOKUP(C15,勤務表,2,0),"")</f>
        <v/>
      </c>
      <c r="D16" s="37" t="str">
        <f t="shared" si="4"/>
        <v/>
      </c>
      <c r="E16" s="37" t="str">
        <f t="shared" si="4"/>
        <v/>
      </c>
      <c r="F16" s="37" t="str">
        <f t="shared" si="4"/>
        <v/>
      </c>
      <c r="G16" s="37" t="str">
        <f t="shared" si="4"/>
        <v/>
      </c>
      <c r="H16" s="128" t="str">
        <f t="shared" si="4"/>
        <v/>
      </c>
      <c r="I16" s="37" t="str">
        <f t="shared" si="4"/>
        <v/>
      </c>
      <c r="J16" s="37" t="str">
        <f t="shared" si="4"/>
        <v/>
      </c>
      <c r="K16" s="37" t="str">
        <f t="shared" si="4"/>
        <v/>
      </c>
      <c r="L16" s="37" t="str">
        <f t="shared" si="4"/>
        <v/>
      </c>
      <c r="M16" s="37" t="str">
        <f t="shared" si="4"/>
        <v/>
      </c>
      <c r="N16" s="37" t="str">
        <f t="shared" si="4"/>
        <v/>
      </c>
      <c r="O16" s="128" t="str">
        <f t="shared" si="4"/>
        <v/>
      </c>
      <c r="P16" s="37" t="str">
        <f t="shared" si="4"/>
        <v/>
      </c>
      <c r="Q16" s="37" t="str">
        <f t="shared" si="4"/>
        <v/>
      </c>
      <c r="R16" s="37" t="str">
        <f t="shared" si="4"/>
        <v/>
      </c>
      <c r="S16" s="37" t="str">
        <f t="shared" si="4"/>
        <v/>
      </c>
      <c r="T16" s="37" t="str">
        <f t="shared" si="4"/>
        <v/>
      </c>
      <c r="U16" s="37" t="str">
        <f t="shared" si="4"/>
        <v/>
      </c>
      <c r="V16" s="128" t="str">
        <f t="shared" si="4"/>
        <v/>
      </c>
      <c r="W16" s="37" t="str">
        <f t="shared" si="4"/>
        <v/>
      </c>
      <c r="X16" s="37" t="str">
        <f t="shared" si="4"/>
        <v/>
      </c>
      <c r="Y16" s="37" t="str">
        <f t="shared" si="4"/>
        <v/>
      </c>
      <c r="Z16" s="37" t="str">
        <f t="shared" si="4"/>
        <v/>
      </c>
      <c r="AA16" s="37" t="str">
        <f t="shared" si="4"/>
        <v/>
      </c>
      <c r="AB16" s="37" t="str">
        <f t="shared" si="4"/>
        <v/>
      </c>
      <c r="AC16" s="128" t="str">
        <f t="shared" si="4"/>
        <v/>
      </c>
      <c r="AD16" s="37" t="str">
        <f t="shared" si="4"/>
        <v/>
      </c>
      <c r="AE16" s="37" t="str">
        <f t="shared" si="4"/>
        <v/>
      </c>
      <c r="AF16" s="37" t="str">
        <f t="shared" si="4"/>
        <v/>
      </c>
      <c r="AG16" s="37" t="str">
        <f t="shared" si="4"/>
        <v/>
      </c>
    </row>
    <row r="17" spans="1:33" s="30" customFormat="1" ht="15" customHeight="1" x14ac:dyDescent="0.15">
      <c r="A17" s="38"/>
      <c r="B17" s="39"/>
      <c r="C17" s="40"/>
      <c r="D17" s="40"/>
      <c r="E17" s="40"/>
      <c r="F17" s="40"/>
      <c r="G17" s="40"/>
      <c r="H17" s="129"/>
      <c r="I17" s="40"/>
      <c r="J17" s="40"/>
      <c r="K17" s="40"/>
      <c r="L17" s="40"/>
      <c r="M17" s="40"/>
      <c r="N17" s="40"/>
      <c r="O17" s="129"/>
      <c r="P17" s="40"/>
      <c r="Q17" s="40"/>
      <c r="R17" s="40"/>
      <c r="S17" s="40"/>
      <c r="T17" s="40"/>
      <c r="U17" s="40"/>
      <c r="V17" s="129"/>
      <c r="W17" s="40"/>
      <c r="X17" s="40"/>
      <c r="Y17" s="40"/>
      <c r="Z17" s="40"/>
      <c r="AA17" s="40"/>
      <c r="AB17" s="40"/>
      <c r="AC17" s="129"/>
      <c r="AD17" s="40"/>
      <c r="AE17" s="40"/>
      <c r="AF17" s="40"/>
      <c r="AG17" s="40"/>
    </row>
    <row r="18" spans="1:33" s="30" customFormat="1" ht="24" customHeight="1" x14ac:dyDescent="0.15">
      <c r="A18" s="31">
        <f>A15+1</f>
        <v>4</v>
      </c>
      <c r="B18" s="32"/>
      <c r="C18" s="33"/>
      <c r="D18" s="33"/>
      <c r="E18" s="33"/>
      <c r="F18" s="33"/>
      <c r="G18" s="33"/>
      <c r="H18" s="127"/>
      <c r="I18" s="33"/>
      <c r="J18" s="33"/>
      <c r="K18" s="33"/>
      <c r="L18" s="33"/>
      <c r="M18" s="33"/>
      <c r="N18" s="33"/>
      <c r="O18" s="127"/>
      <c r="P18" s="33"/>
      <c r="Q18" s="33"/>
      <c r="R18" s="33"/>
      <c r="S18" s="33"/>
      <c r="T18" s="33"/>
      <c r="U18" s="33"/>
      <c r="V18" s="127"/>
      <c r="W18" s="33"/>
      <c r="X18" s="33"/>
      <c r="Y18" s="33"/>
      <c r="Z18" s="33"/>
      <c r="AA18" s="33"/>
      <c r="AB18" s="33"/>
      <c r="AC18" s="127"/>
      <c r="AD18" s="33"/>
      <c r="AE18" s="33"/>
      <c r="AF18" s="33"/>
      <c r="AG18" s="33"/>
    </row>
    <row r="19" spans="1:33" s="30" customFormat="1" ht="15" customHeight="1" x14ac:dyDescent="0.15">
      <c r="A19" s="34"/>
      <c r="B19" s="35"/>
      <c r="C19" s="36" t="str">
        <f t="shared" ref="C19:AG19" si="5">IFERROR(VLOOKUP(C18,勤務表,2,0),"")</f>
        <v/>
      </c>
      <c r="D19" s="37" t="str">
        <f t="shared" si="5"/>
        <v/>
      </c>
      <c r="E19" s="37" t="str">
        <f t="shared" si="5"/>
        <v/>
      </c>
      <c r="F19" s="37" t="str">
        <f t="shared" si="5"/>
        <v/>
      </c>
      <c r="G19" s="37" t="str">
        <f t="shared" si="5"/>
        <v/>
      </c>
      <c r="H19" s="128" t="str">
        <f t="shared" si="5"/>
        <v/>
      </c>
      <c r="I19" s="37" t="str">
        <f t="shared" si="5"/>
        <v/>
      </c>
      <c r="J19" s="37" t="str">
        <f t="shared" si="5"/>
        <v/>
      </c>
      <c r="K19" s="37" t="str">
        <f t="shared" si="5"/>
        <v/>
      </c>
      <c r="L19" s="37" t="str">
        <f t="shared" si="5"/>
        <v/>
      </c>
      <c r="M19" s="37" t="str">
        <f t="shared" si="5"/>
        <v/>
      </c>
      <c r="N19" s="37" t="str">
        <f t="shared" si="5"/>
        <v/>
      </c>
      <c r="O19" s="128" t="str">
        <f t="shared" si="5"/>
        <v/>
      </c>
      <c r="P19" s="37" t="str">
        <f t="shared" si="5"/>
        <v/>
      </c>
      <c r="Q19" s="37" t="str">
        <f t="shared" si="5"/>
        <v/>
      </c>
      <c r="R19" s="37" t="str">
        <f t="shared" si="5"/>
        <v/>
      </c>
      <c r="S19" s="37" t="str">
        <f t="shared" si="5"/>
        <v/>
      </c>
      <c r="T19" s="37" t="str">
        <f t="shared" si="5"/>
        <v/>
      </c>
      <c r="U19" s="37" t="str">
        <f t="shared" si="5"/>
        <v/>
      </c>
      <c r="V19" s="128" t="str">
        <f t="shared" si="5"/>
        <v/>
      </c>
      <c r="W19" s="37" t="str">
        <f t="shared" si="5"/>
        <v/>
      </c>
      <c r="X19" s="37" t="str">
        <f t="shared" si="5"/>
        <v/>
      </c>
      <c r="Y19" s="37" t="str">
        <f t="shared" si="5"/>
        <v/>
      </c>
      <c r="Z19" s="37" t="str">
        <f t="shared" si="5"/>
        <v/>
      </c>
      <c r="AA19" s="37" t="str">
        <f t="shared" si="5"/>
        <v/>
      </c>
      <c r="AB19" s="37" t="str">
        <f t="shared" si="5"/>
        <v/>
      </c>
      <c r="AC19" s="128" t="str">
        <f t="shared" si="5"/>
        <v/>
      </c>
      <c r="AD19" s="37" t="str">
        <f t="shared" si="5"/>
        <v/>
      </c>
      <c r="AE19" s="37" t="str">
        <f t="shared" si="5"/>
        <v/>
      </c>
      <c r="AF19" s="37" t="str">
        <f t="shared" si="5"/>
        <v/>
      </c>
      <c r="AG19" s="37" t="str">
        <f t="shared" si="5"/>
        <v/>
      </c>
    </row>
    <row r="20" spans="1:33" s="30" customFormat="1" ht="15" customHeight="1" x14ac:dyDescent="0.15">
      <c r="A20" s="38"/>
      <c r="B20" s="39"/>
      <c r="C20" s="40"/>
      <c r="D20" s="40"/>
      <c r="E20" s="40"/>
      <c r="F20" s="40"/>
      <c r="G20" s="40"/>
      <c r="H20" s="129"/>
      <c r="I20" s="40"/>
      <c r="J20" s="40"/>
      <c r="K20" s="40"/>
      <c r="L20" s="40"/>
      <c r="M20" s="40"/>
      <c r="N20" s="40"/>
      <c r="O20" s="129"/>
      <c r="P20" s="40"/>
      <c r="Q20" s="40"/>
      <c r="R20" s="40"/>
      <c r="S20" s="40"/>
      <c r="T20" s="40"/>
      <c r="U20" s="40"/>
      <c r="V20" s="129"/>
      <c r="W20" s="40"/>
      <c r="X20" s="40"/>
      <c r="Y20" s="40"/>
      <c r="Z20" s="40"/>
      <c r="AA20" s="40"/>
      <c r="AB20" s="40"/>
      <c r="AC20" s="129"/>
      <c r="AD20" s="40"/>
      <c r="AE20" s="40"/>
      <c r="AF20" s="40"/>
      <c r="AG20" s="40"/>
    </row>
    <row r="21" spans="1:33" s="30" customFormat="1" ht="24" customHeight="1" x14ac:dyDescent="0.15">
      <c r="A21" s="31">
        <f>A18+1</f>
        <v>5</v>
      </c>
      <c r="B21" s="32"/>
      <c r="C21" s="33"/>
      <c r="D21" s="33"/>
      <c r="E21" s="33"/>
      <c r="F21" s="33"/>
      <c r="G21" s="33"/>
      <c r="H21" s="127"/>
      <c r="I21" s="33"/>
      <c r="J21" s="33"/>
      <c r="K21" s="33"/>
      <c r="L21" s="33"/>
      <c r="M21" s="33"/>
      <c r="N21" s="33"/>
      <c r="O21" s="127"/>
      <c r="P21" s="33"/>
      <c r="Q21" s="33"/>
      <c r="R21" s="33"/>
      <c r="S21" s="33"/>
      <c r="T21" s="33"/>
      <c r="U21" s="33"/>
      <c r="V21" s="127"/>
      <c r="W21" s="33"/>
      <c r="X21" s="33"/>
      <c r="Y21" s="33"/>
      <c r="Z21" s="33"/>
      <c r="AA21" s="33"/>
      <c r="AB21" s="33"/>
      <c r="AC21" s="127"/>
      <c r="AD21" s="33"/>
      <c r="AE21" s="33"/>
      <c r="AF21" s="33"/>
      <c r="AG21" s="33"/>
    </row>
    <row r="22" spans="1:33" s="30" customFormat="1" ht="15" customHeight="1" x14ac:dyDescent="0.15">
      <c r="A22" s="34"/>
      <c r="B22" s="35"/>
      <c r="C22" s="36" t="str">
        <f t="shared" ref="C22:AG22" si="6">IFERROR(VLOOKUP(C21,勤務表,2,0),"")</f>
        <v/>
      </c>
      <c r="D22" s="37" t="str">
        <f t="shared" si="6"/>
        <v/>
      </c>
      <c r="E22" s="37" t="str">
        <f t="shared" si="6"/>
        <v/>
      </c>
      <c r="F22" s="37" t="str">
        <f t="shared" si="6"/>
        <v/>
      </c>
      <c r="G22" s="37" t="str">
        <f t="shared" si="6"/>
        <v/>
      </c>
      <c r="H22" s="128" t="str">
        <f t="shared" si="6"/>
        <v/>
      </c>
      <c r="I22" s="37" t="str">
        <f t="shared" si="6"/>
        <v/>
      </c>
      <c r="J22" s="37" t="str">
        <f t="shared" si="6"/>
        <v/>
      </c>
      <c r="K22" s="37" t="str">
        <f t="shared" si="6"/>
        <v/>
      </c>
      <c r="L22" s="37" t="str">
        <f t="shared" si="6"/>
        <v/>
      </c>
      <c r="M22" s="37" t="str">
        <f t="shared" si="6"/>
        <v/>
      </c>
      <c r="N22" s="37" t="str">
        <f t="shared" si="6"/>
        <v/>
      </c>
      <c r="O22" s="128" t="str">
        <f t="shared" si="6"/>
        <v/>
      </c>
      <c r="P22" s="37" t="str">
        <f t="shared" si="6"/>
        <v/>
      </c>
      <c r="Q22" s="37" t="str">
        <f t="shared" si="6"/>
        <v/>
      </c>
      <c r="R22" s="37" t="str">
        <f t="shared" si="6"/>
        <v/>
      </c>
      <c r="S22" s="37" t="str">
        <f t="shared" si="6"/>
        <v/>
      </c>
      <c r="T22" s="37" t="str">
        <f t="shared" si="6"/>
        <v/>
      </c>
      <c r="U22" s="37" t="str">
        <f t="shared" si="6"/>
        <v/>
      </c>
      <c r="V22" s="128" t="str">
        <f t="shared" si="6"/>
        <v/>
      </c>
      <c r="W22" s="37" t="str">
        <f t="shared" si="6"/>
        <v/>
      </c>
      <c r="X22" s="37" t="str">
        <f t="shared" si="6"/>
        <v/>
      </c>
      <c r="Y22" s="37" t="str">
        <f t="shared" si="6"/>
        <v/>
      </c>
      <c r="Z22" s="37" t="str">
        <f t="shared" si="6"/>
        <v/>
      </c>
      <c r="AA22" s="37" t="str">
        <f t="shared" si="6"/>
        <v/>
      </c>
      <c r="AB22" s="37" t="str">
        <f t="shared" si="6"/>
        <v/>
      </c>
      <c r="AC22" s="128" t="str">
        <f t="shared" si="6"/>
        <v/>
      </c>
      <c r="AD22" s="37" t="str">
        <f t="shared" si="6"/>
        <v/>
      </c>
      <c r="AE22" s="37" t="str">
        <f t="shared" si="6"/>
        <v/>
      </c>
      <c r="AF22" s="37" t="str">
        <f t="shared" si="6"/>
        <v/>
      </c>
      <c r="AG22" s="37" t="str">
        <f t="shared" si="6"/>
        <v/>
      </c>
    </row>
    <row r="23" spans="1:33" s="30" customFormat="1" ht="15" customHeight="1" x14ac:dyDescent="0.15">
      <c r="A23" s="38"/>
      <c r="B23" s="39"/>
      <c r="C23" s="40"/>
      <c r="D23" s="40"/>
      <c r="E23" s="40"/>
      <c r="F23" s="40"/>
      <c r="G23" s="40"/>
      <c r="H23" s="129"/>
      <c r="I23" s="40"/>
      <c r="J23" s="40"/>
      <c r="K23" s="40"/>
      <c r="L23" s="40"/>
      <c r="M23" s="40"/>
      <c r="N23" s="40"/>
      <c r="O23" s="129"/>
      <c r="P23" s="40"/>
      <c r="Q23" s="40"/>
      <c r="R23" s="40"/>
      <c r="S23" s="40"/>
      <c r="T23" s="40"/>
      <c r="U23" s="40"/>
      <c r="V23" s="129"/>
      <c r="W23" s="40"/>
      <c r="X23" s="40"/>
      <c r="Y23" s="40"/>
      <c r="Z23" s="40"/>
      <c r="AA23" s="40"/>
      <c r="AB23" s="40"/>
      <c r="AC23" s="129"/>
      <c r="AD23" s="40"/>
      <c r="AE23" s="40"/>
      <c r="AF23" s="40"/>
      <c r="AG23" s="40"/>
    </row>
    <row r="24" spans="1:33" s="30" customFormat="1" ht="24" customHeight="1" x14ac:dyDescent="0.15">
      <c r="A24" s="31">
        <f>A21+1</f>
        <v>6</v>
      </c>
      <c r="B24" s="32"/>
      <c r="C24" s="33"/>
      <c r="D24" s="33"/>
      <c r="E24" s="33"/>
      <c r="F24" s="33"/>
      <c r="G24" s="33"/>
      <c r="H24" s="127"/>
      <c r="I24" s="33"/>
      <c r="J24" s="33"/>
      <c r="K24" s="33"/>
      <c r="L24" s="33"/>
      <c r="M24" s="33"/>
      <c r="N24" s="33"/>
      <c r="O24" s="127"/>
      <c r="P24" s="33"/>
      <c r="Q24" s="33"/>
      <c r="R24" s="33"/>
      <c r="S24" s="33"/>
      <c r="T24" s="33"/>
      <c r="U24" s="33"/>
      <c r="V24" s="127"/>
      <c r="W24" s="33"/>
      <c r="X24" s="33"/>
      <c r="Y24" s="33"/>
      <c r="Z24" s="33"/>
      <c r="AA24" s="33"/>
      <c r="AB24" s="33"/>
      <c r="AC24" s="127"/>
      <c r="AD24" s="33"/>
      <c r="AE24" s="33"/>
      <c r="AF24" s="33"/>
      <c r="AG24" s="33"/>
    </row>
    <row r="25" spans="1:33" s="30" customFormat="1" ht="15" customHeight="1" x14ac:dyDescent="0.15">
      <c r="A25" s="34"/>
      <c r="B25" s="35"/>
      <c r="C25" s="36" t="str">
        <f t="shared" ref="C25:AG25" si="7">IFERROR(VLOOKUP(C24,勤務表,2,0),"")</f>
        <v/>
      </c>
      <c r="D25" s="37" t="str">
        <f t="shared" si="7"/>
        <v/>
      </c>
      <c r="E25" s="37" t="str">
        <f t="shared" si="7"/>
        <v/>
      </c>
      <c r="F25" s="37" t="str">
        <f t="shared" si="7"/>
        <v/>
      </c>
      <c r="G25" s="37" t="str">
        <f t="shared" si="7"/>
        <v/>
      </c>
      <c r="H25" s="128" t="str">
        <f t="shared" si="7"/>
        <v/>
      </c>
      <c r="I25" s="37" t="str">
        <f t="shared" si="7"/>
        <v/>
      </c>
      <c r="J25" s="37" t="str">
        <f t="shared" si="7"/>
        <v/>
      </c>
      <c r="K25" s="37" t="str">
        <f t="shared" si="7"/>
        <v/>
      </c>
      <c r="L25" s="37" t="str">
        <f t="shared" si="7"/>
        <v/>
      </c>
      <c r="M25" s="37" t="str">
        <f t="shared" si="7"/>
        <v/>
      </c>
      <c r="N25" s="37" t="str">
        <f t="shared" si="7"/>
        <v/>
      </c>
      <c r="O25" s="128" t="str">
        <f t="shared" si="7"/>
        <v/>
      </c>
      <c r="P25" s="37" t="str">
        <f t="shared" si="7"/>
        <v/>
      </c>
      <c r="Q25" s="37" t="str">
        <f t="shared" si="7"/>
        <v/>
      </c>
      <c r="R25" s="37" t="str">
        <f t="shared" si="7"/>
        <v/>
      </c>
      <c r="S25" s="37" t="str">
        <f t="shared" si="7"/>
        <v/>
      </c>
      <c r="T25" s="37" t="str">
        <f t="shared" si="7"/>
        <v/>
      </c>
      <c r="U25" s="37" t="str">
        <f t="shared" si="7"/>
        <v/>
      </c>
      <c r="V25" s="128" t="str">
        <f t="shared" si="7"/>
        <v/>
      </c>
      <c r="W25" s="37" t="str">
        <f t="shared" si="7"/>
        <v/>
      </c>
      <c r="X25" s="37" t="str">
        <f t="shared" si="7"/>
        <v/>
      </c>
      <c r="Y25" s="37" t="str">
        <f t="shared" si="7"/>
        <v/>
      </c>
      <c r="Z25" s="37" t="str">
        <f t="shared" si="7"/>
        <v/>
      </c>
      <c r="AA25" s="37" t="str">
        <f t="shared" si="7"/>
        <v/>
      </c>
      <c r="AB25" s="37" t="str">
        <f t="shared" si="7"/>
        <v/>
      </c>
      <c r="AC25" s="128" t="str">
        <f t="shared" si="7"/>
        <v/>
      </c>
      <c r="AD25" s="37" t="str">
        <f t="shared" si="7"/>
        <v/>
      </c>
      <c r="AE25" s="37" t="str">
        <f t="shared" si="7"/>
        <v/>
      </c>
      <c r="AF25" s="37" t="str">
        <f t="shared" si="7"/>
        <v/>
      </c>
      <c r="AG25" s="37" t="str">
        <f t="shared" si="7"/>
        <v/>
      </c>
    </row>
    <row r="26" spans="1:33" s="30" customFormat="1" ht="15" customHeight="1" x14ac:dyDescent="0.15">
      <c r="A26" s="38"/>
      <c r="B26" s="39"/>
      <c r="C26" s="40"/>
      <c r="D26" s="40"/>
      <c r="E26" s="40"/>
      <c r="F26" s="40"/>
      <c r="G26" s="40"/>
      <c r="H26" s="129"/>
      <c r="I26" s="40"/>
      <c r="J26" s="40"/>
      <c r="K26" s="40"/>
      <c r="L26" s="40"/>
      <c r="M26" s="40"/>
      <c r="N26" s="40"/>
      <c r="O26" s="129"/>
      <c r="P26" s="40"/>
      <c r="Q26" s="40"/>
      <c r="R26" s="40"/>
      <c r="S26" s="40"/>
      <c r="T26" s="40"/>
      <c r="U26" s="40"/>
      <c r="V26" s="129"/>
      <c r="W26" s="40"/>
      <c r="X26" s="40"/>
      <c r="Y26" s="40"/>
      <c r="Z26" s="40"/>
      <c r="AA26" s="40"/>
      <c r="AB26" s="40"/>
      <c r="AC26" s="129"/>
      <c r="AD26" s="40"/>
      <c r="AE26" s="40"/>
      <c r="AF26" s="40"/>
      <c r="AG26" s="40"/>
    </row>
    <row r="27" spans="1:33" s="30" customFormat="1" ht="24" customHeight="1" x14ac:dyDescent="0.15">
      <c r="A27" s="31">
        <f>A24+1</f>
        <v>7</v>
      </c>
      <c r="B27" s="32"/>
      <c r="C27" s="33"/>
      <c r="D27" s="33"/>
      <c r="E27" s="33"/>
      <c r="F27" s="33"/>
      <c r="G27" s="33"/>
      <c r="H27" s="127"/>
      <c r="I27" s="33"/>
      <c r="J27" s="33"/>
      <c r="K27" s="33"/>
      <c r="L27" s="33"/>
      <c r="M27" s="33"/>
      <c r="N27" s="33"/>
      <c r="O27" s="127"/>
      <c r="P27" s="33"/>
      <c r="Q27" s="33"/>
      <c r="R27" s="33"/>
      <c r="S27" s="33"/>
      <c r="T27" s="33"/>
      <c r="U27" s="33"/>
      <c r="V27" s="127"/>
      <c r="W27" s="33"/>
      <c r="X27" s="33"/>
      <c r="Y27" s="33"/>
      <c r="Z27" s="33"/>
      <c r="AA27" s="33"/>
      <c r="AB27" s="33"/>
      <c r="AC27" s="127"/>
      <c r="AD27" s="33"/>
      <c r="AE27" s="33"/>
      <c r="AF27" s="33"/>
      <c r="AG27" s="33"/>
    </row>
    <row r="28" spans="1:33" s="30" customFormat="1" ht="15" customHeight="1" x14ac:dyDescent="0.15">
      <c r="A28" s="34"/>
      <c r="B28" s="35"/>
      <c r="C28" s="36" t="str">
        <f t="shared" ref="C28:AG28" si="8">IFERROR(VLOOKUP(C27,勤務表,2,0),"")</f>
        <v/>
      </c>
      <c r="D28" s="37" t="str">
        <f t="shared" si="8"/>
        <v/>
      </c>
      <c r="E28" s="37" t="str">
        <f t="shared" si="8"/>
        <v/>
      </c>
      <c r="F28" s="37" t="str">
        <f t="shared" si="8"/>
        <v/>
      </c>
      <c r="G28" s="37" t="str">
        <f t="shared" si="8"/>
        <v/>
      </c>
      <c r="H28" s="128" t="str">
        <f t="shared" si="8"/>
        <v/>
      </c>
      <c r="I28" s="37" t="str">
        <f t="shared" si="8"/>
        <v/>
      </c>
      <c r="J28" s="37" t="str">
        <f t="shared" si="8"/>
        <v/>
      </c>
      <c r="K28" s="37" t="str">
        <f t="shared" si="8"/>
        <v/>
      </c>
      <c r="L28" s="37" t="str">
        <f t="shared" si="8"/>
        <v/>
      </c>
      <c r="M28" s="37" t="str">
        <f t="shared" si="8"/>
        <v/>
      </c>
      <c r="N28" s="37" t="str">
        <f t="shared" si="8"/>
        <v/>
      </c>
      <c r="O28" s="128" t="str">
        <f t="shared" si="8"/>
        <v/>
      </c>
      <c r="P28" s="37" t="str">
        <f t="shared" si="8"/>
        <v/>
      </c>
      <c r="Q28" s="37" t="str">
        <f t="shared" si="8"/>
        <v/>
      </c>
      <c r="R28" s="37" t="str">
        <f t="shared" si="8"/>
        <v/>
      </c>
      <c r="S28" s="37" t="str">
        <f t="shared" si="8"/>
        <v/>
      </c>
      <c r="T28" s="37" t="str">
        <f t="shared" si="8"/>
        <v/>
      </c>
      <c r="U28" s="37" t="str">
        <f t="shared" si="8"/>
        <v/>
      </c>
      <c r="V28" s="128" t="str">
        <f t="shared" si="8"/>
        <v/>
      </c>
      <c r="W28" s="37" t="str">
        <f t="shared" si="8"/>
        <v/>
      </c>
      <c r="X28" s="37" t="str">
        <f t="shared" si="8"/>
        <v/>
      </c>
      <c r="Y28" s="37" t="str">
        <f t="shared" si="8"/>
        <v/>
      </c>
      <c r="Z28" s="37" t="str">
        <f t="shared" si="8"/>
        <v/>
      </c>
      <c r="AA28" s="37" t="str">
        <f t="shared" si="8"/>
        <v/>
      </c>
      <c r="AB28" s="37" t="str">
        <f t="shared" si="8"/>
        <v/>
      </c>
      <c r="AC28" s="128" t="str">
        <f t="shared" si="8"/>
        <v/>
      </c>
      <c r="AD28" s="37" t="str">
        <f t="shared" si="8"/>
        <v/>
      </c>
      <c r="AE28" s="37" t="str">
        <f t="shared" si="8"/>
        <v/>
      </c>
      <c r="AF28" s="37" t="str">
        <f t="shared" si="8"/>
        <v/>
      </c>
      <c r="AG28" s="37" t="str">
        <f t="shared" si="8"/>
        <v/>
      </c>
    </row>
    <row r="29" spans="1:33" s="30" customFormat="1" ht="15" customHeight="1" x14ac:dyDescent="0.15">
      <c r="A29" s="38"/>
      <c r="B29" s="39"/>
      <c r="C29" s="40"/>
      <c r="D29" s="40"/>
      <c r="E29" s="40"/>
      <c r="F29" s="40"/>
      <c r="G29" s="40"/>
      <c r="H29" s="129"/>
      <c r="I29" s="40"/>
      <c r="J29" s="40"/>
      <c r="K29" s="40"/>
      <c r="L29" s="40"/>
      <c r="M29" s="40"/>
      <c r="N29" s="40"/>
      <c r="O29" s="129"/>
      <c r="P29" s="40"/>
      <c r="Q29" s="40"/>
      <c r="R29" s="40"/>
      <c r="S29" s="40"/>
      <c r="T29" s="40"/>
      <c r="U29" s="40"/>
      <c r="V29" s="129"/>
      <c r="W29" s="40"/>
      <c r="X29" s="40"/>
      <c r="Y29" s="40"/>
      <c r="Z29" s="40"/>
      <c r="AA29" s="40"/>
      <c r="AB29" s="40"/>
      <c r="AC29" s="129"/>
      <c r="AD29" s="40"/>
      <c r="AE29" s="40"/>
      <c r="AF29" s="40"/>
      <c r="AG29" s="40"/>
    </row>
    <row r="30" spans="1:33" s="30" customFormat="1" ht="24" customHeight="1" x14ac:dyDescent="0.15">
      <c r="A30" s="31">
        <f>A27+1</f>
        <v>8</v>
      </c>
      <c r="B30" s="32"/>
      <c r="C30" s="33"/>
      <c r="D30" s="33"/>
      <c r="E30" s="33"/>
      <c r="F30" s="33"/>
      <c r="G30" s="33"/>
      <c r="H30" s="127"/>
      <c r="I30" s="33"/>
      <c r="J30" s="33"/>
      <c r="K30" s="33"/>
      <c r="L30" s="33"/>
      <c r="M30" s="33"/>
      <c r="N30" s="33"/>
      <c r="O30" s="127"/>
      <c r="P30" s="33"/>
      <c r="Q30" s="33"/>
      <c r="R30" s="33"/>
      <c r="S30" s="33"/>
      <c r="T30" s="33"/>
      <c r="U30" s="33"/>
      <c r="V30" s="127"/>
      <c r="W30" s="33"/>
      <c r="X30" s="33"/>
      <c r="Y30" s="33"/>
      <c r="Z30" s="33"/>
      <c r="AA30" s="33"/>
      <c r="AB30" s="33"/>
      <c r="AC30" s="127"/>
      <c r="AD30" s="33"/>
      <c r="AE30" s="33"/>
      <c r="AF30" s="33"/>
      <c r="AG30" s="33"/>
    </row>
    <row r="31" spans="1:33" s="30" customFormat="1" ht="15" customHeight="1" x14ac:dyDescent="0.15">
      <c r="A31" s="34"/>
      <c r="B31" s="35"/>
      <c r="C31" s="36" t="str">
        <f t="shared" ref="C31:AG31" si="9">IFERROR(VLOOKUP(C30,勤務表,2,0),"")</f>
        <v/>
      </c>
      <c r="D31" s="37" t="str">
        <f t="shared" si="9"/>
        <v/>
      </c>
      <c r="E31" s="37" t="str">
        <f t="shared" si="9"/>
        <v/>
      </c>
      <c r="F31" s="37" t="str">
        <f t="shared" si="9"/>
        <v/>
      </c>
      <c r="G31" s="37" t="str">
        <f t="shared" si="9"/>
        <v/>
      </c>
      <c r="H31" s="128" t="str">
        <f t="shared" si="9"/>
        <v/>
      </c>
      <c r="I31" s="37" t="str">
        <f t="shared" si="9"/>
        <v/>
      </c>
      <c r="J31" s="37" t="str">
        <f t="shared" si="9"/>
        <v/>
      </c>
      <c r="K31" s="37" t="str">
        <f t="shared" si="9"/>
        <v/>
      </c>
      <c r="L31" s="37" t="str">
        <f t="shared" si="9"/>
        <v/>
      </c>
      <c r="M31" s="37" t="str">
        <f t="shared" si="9"/>
        <v/>
      </c>
      <c r="N31" s="37" t="str">
        <f t="shared" si="9"/>
        <v/>
      </c>
      <c r="O31" s="128" t="str">
        <f t="shared" si="9"/>
        <v/>
      </c>
      <c r="P31" s="37" t="str">
        <f t="shared" si="9"/>
        <v/>
      </c>
      <c r="Q31" s="37" t="str">
        <f t="shared" si="9"/>
        <v/>
      </c>
      <c r="R31" s="37" t="str">
        <f t="shared" si="9"/>
        <v/>
      </c>
      <c r="S31" s="37" t="str">
        <f t="shared" si="9"/>
        <v/>
      </c>
      <c r="T31" s="37" t="str">
        <f t="shared" si="9"/>
        <v/>
      </c>
      <c r="U31" s="37" t="str">
        <f t="shared" si="9"/>
        <v/>
      </c>
      <c r="V31" s="128" t="str">
        <f t="shared" si="9"/>
        <v/>
      </c>
      <c r="W31" s="37" t="str">
        <f t="shared" si="9"/>
        <v/>
      </c>
      <c r="X31" s="37" t="str">
        <f t="shared" si="9"/>
        <v/>
      </c>
      <c r="Y31" s="37" t="str">
        <f t="shared" si="9"/>
        <v/>
      </c>
      <c r="Z31" s="37" t="str">
        <f t="shared" si="9"/>
        <v/>
      </c>
      <c r="AA31" s="37" t="str">
        <f t="shared" si="9"/>
        <v/>
      </c>
      <c r="AB31" s="37" t="str">
        <f t="shared" si="9"/>
        <v/>
      </c>
      <c r="AC31" s="128" t="str">
        <f t="shared" si="9"/>
        <v/>
      </c>
      <c r="AD31" s="37" t="str">
        <f t="shared" si="9"/>
        <v/>
      </c>
      <c r="AE31" s="37" t="str">
        <f t="shared" si="9"/>
        <v/>
      </c>
      <c r="AF31" s="37" t="str">
        <f t="shared" si="9"/>
        <v/>
      </c>
      <c r="AG31" s="37" t="str">
        <f t="shared" si="9"/>
        <v/>
      </c>
    </row>
    <row r="32" spans="1:33" s="30" customFormat="1" ht="15" customHeight="1" x14ac:dyDescent="0.15">
      <c r="A32" s="38"/>
      <c r="B32" s="39"/>
      <c r="C32" s="40"/>
      <c r="D32" s="40"/>
      <c r="E32" s="40"/>
      <c r="F32" s="40"/>
      <c r="G32" s="40"/>
      <c r="H32" s="129"/>
      <c r="I32" s="40"/>
      <c r="J32" s="40"/>
      <c r="K32" s="40"/>
      <c r="L32" s="40"/>
      <c r="M32" s="40"/>
      <c r="N32" s="40"/>
      <c r="O32" s="129"/>
      <c r="P32" s="40"/>
      <c r="Q32" s="40"/>
      <c r="R32" s="40"/>
      <c r="S32" s="40"/>
      <c r="T32" s="40"/>
      <c r="U32" s="40"/>
      <c r="V32" s="129"/>
      <c r="W32" s="40"/>
      <c r="X32" s="40"/>
      <c r="Y32" s="40"/>
      <c r="Z32" s="40"/>
      <c r="AA32" s="40"/>
      <c r="AB32" s="40"/>
      <c r="AC32" s="129"/>
      <c r="AD32" s="40"/>
      <c r="AE32" s="40"/>
      <c r="AF32" s="40"/>
      <c r="AG32" s="40"/>
    </row>
    <row r="33" spans="1:33" s="30" customFormat="1" ht="24" customHeight="1" x14ac:dyDescent="0.15">
      <c r="A33" s="31">
        <f>A30+1</f>
        <v>9</v>
      </c>
      <c r="B33" s="32"/>
      <c r="C33" s="33"/>
      <c r="D33" s="33"/>
      <c r="E33" s="33"/>
      <c r="F33" s="33"/>
      <c r="G33" s="33"/>
      <c r="H33" s="127"/>
      <c r="I33" s="33"/>
      <c r="J33" s="33"/>
      <c r="K33" s="33"/>
      <c r="L33" s="33"/>
      <c r="M33" s="33"/>
      <c r="N33" s="33"/>
      <c r="O33" s="127"/>
      <c r="P33" s="33"/>
      <c r="Q33" s="33"/>
      <c r="R33" s="33"/>
      <c r="S33" s="33"/>
      <c r="T33" s="33"/>
      <c r="U33" s="33"/>
      <c r="V33" s="127"/>
      <c r="W33" s="33"/>
      <c r="X33" s="33"/>
      <c r="Y33" s="33"/>
      <c r="Z33" s="33"/>
      <c r="AA33" s="33"/>
      <c r="AB33" s="33"/>
      <c r="AC33" s="127"/>
      <c r="AD33" s="33"/>
      <c r="AE33" s="33"/>
      <c r="AF33" s="33"/>
      <c r="AG33" s="33"/>
    </row>
    <row r="34" spans="1:33" s="30" customFormat="1" ht="15" customHeight="1" x14ac:dyDescent="0.15">
      <c r="A34" s="34"/>
      <c r="B34" s="35"/>
      <c r="C34" s="36" t="str">
        <f t="shared" ref="C34:AG34" si="10">IFERROR(VLOOKUP(C33,勤務表,2,0),"")</f>
        <v/>
      </c>
      <c r="D34" s="37" t="str">
        <f t="shared" si="10"/>
        <v/>
      </c>
      <c r="E34" s="37" t="str">
        <f t="shared" si="10"/>
        <v/>
      </c>
      <c r="F34" s="37" t="str">
        <f t="shared" si="10"/>
        <v/>
      </c>
      <c r="G34" s="37" t="str">
        <f t="shared" si="10"/>
        <v/>
      </c>
      <c r="H34" s="128" t="str">
        <f t="shared" si="10"/>
        <v/>
      </c>
      <c r="I34" s="37" t="str">
        <f t="shared" si="10"/>
        <v/>
      </c>
      <c r="J34" s="37" t="str">
        <f t="shared" si="10"/>
        <v/>
      </c>
      <c r="K34" s="37" t="str">
        <f t="shared" si="10"/>
        <v/>
      </c>
      <c r="L34" s="37" t="str">
        <f t="shared" si="10"/>
        <v/>
      </c>
      <c r="M34" s="37" t="str">
        <f t="shared" si="10"/>
        <v/>
      </c>
      <c r="N34" s="37" t="str">
        <f t="shared" si="10"/>
        <v/>
      </c>
      <c r="O34" s="128" t="str">
        <f t="shared" si="10"/>
        <v/>
      </c>
      <c r="P34" s="37" t="str">
        <f t="shared" si="10"/>
        <v/>
      </c>
      <c r="Q34" s="37" t="str">
        <f t="shared" si="10"/>
        <v/>
      </c>
      <c r="R34" s="37" t="str">
        <f t="shared" si="10"/>
        <v/>
      </c>
      <c r="S34" s="37" t="str">
        <f t="shared" si="10"/>
        <v/>
      </c>
      <c r="T34" s="37" t="str">
        <f t="shared" si="10"/>
        <v/>
      </c>
      <c r="U34" s="37" t="str">
        <f t="shared" si="10"/>
        <v/>
      </c>
      <c r="V34" s="128" t="str">
        <f t="shared" si="10"/>
        <v/>
      </c>
      <c r="W34" s="37" t="str">
        <f t="shared" si="10"/>
        <v/>
      </c>
      <c r="X34" s="37" t="str">
        <f t="shared" si="10"/>
        <v/>
      </c>
      <c r="Y34" s="37" t="str">
        <f t="shared" si="10"/>
        <v/>
      </c>
      <c r="Z34" s="37" t="str">
        <f t="shared" si="10"/>
        <v/>
      </c>
      <c r="AA34" s="37" t="str">
        <f t="shared" si="10"/>
        <v/>
      </c>
      <c r="AB34" s="37" t="str">
        <f t="shared" si="10"/>
        <v/>
      </c>
      <c r="AC34" s="128" t="str">
        <f t="shared" si="10"/>
        <v/>
      </c>
      <c r="AD34" s="37" t="str">
        <f t="shared" si="10"/>
        <v/>
      </c>
      <c r="AE34" s="37" t="str">
        <f t="shared" si="10"/>
        <v/>
      </c>
      <c r="AF34" s="37" t="str">
        <f t="shared" si="10"/>
        <v/>
      </c>
      <c r="AG34" s="37" t="str">
        <f t="shared" si="10"/>
        <v/>
      </c>
    </row>
    <row r="35" spans="1:33" s="30" customFormat="1" ht="15" customHeight="1" x14ac:dyDescent="0.15">
      <c r="A35" s="38"/>
      <c r="B35" s="39"/>
      <c r="C35" s="40"/>
      <c r="D35" s="40"/>
      <c r="E35" s="40"/>
      <c r="F35" s="40"/>
      <c r="G35" s="40"/>
      <c r="H35" s="129"/>
      <c r="I35" s="40"/>
      <c r="J35" s="40"/>
      <c r="K35" s="40"/>
      <c r="L35" s="40"/>
      <c r="M35" s="40"/>
      <c r="N35" s="40"/>
      <c r="O35" s="129"/>
      <c r="P35" s="40"/>
      <c r="Q35" s="40"/>
      <c r="R35" s="40"/>
      <c r="S35" s="40"/>
      <c r="T35" s="40"/>
      <c r="U35" s="40"/>
      <c r="V35" s="129"/>
      <c r="W35" s="40"/>
      <c r="X35" s="40"/>
      <c r="Y35" s="40"/>
      <c r="Z35" s="40"/>
      <c r="AA35" s="40"/>
      <c r="AB35" s="40"/>
      <c r="AC35" s="129"/>
      <c r="AD35" s="40"/>
      <c r="AE35" s="40"/>
      <c r="AF35" s="40"/>
      <c r="AG35" s="40"/>
    </row>
    <row r="36" spans="1:33" s="30" customFormat="1" ht="24" customHeight="1" x14ac:dyDescent="0.15">
      <c r="A36" s="31">
        <f>A33+1</f>
        <v>10</v>
      </c>
      <c r="B36" s="32"/>
      <c r="C36" s="33"/>
      <c r="D36" s="33"/>
      <c r="E36" s="33"/>
      <c r="F36" s="33"/>
      <c r="G36" s="33"/>
      <c r="H36" s="127"/>
      <c r="I36" s="33"/>
      <c r="J36" s="33"/>
      <c r="K36" s="33"/>
      <c r="L36" s="33"/>
      <c r="M36" s="33"/>
      <c r="N36" s="33"/>
      <c r="O36" s="127"/>
      <c r="P36" s="33"/>
      <c r="Q36" s="33"/>
      <c r="R36" s="33"/>
      <c r="S36" s="33"/>
      <c r="T36" s="33"/>
      <c r="U36" s="33"/>
      <c r="V36" s="127"/>
      <c r="W36" s="33"/>
      <c r="X36" s="33"/>
      <c r="Y36" s="33"/>
      <c r="Z36" s="33"/>
      <c r="AA36" s="33"/>
      <c r="AB36" s="33"/>
      <c r="AC36" s="127"/>
      <c r="AD36" s="33"/>
      <c r="AE36" s="33"/>
      <c r="AF36" s="33"/>
      <c r="AG36" s="33"/>
    </row>
    <row r="37" spans="1:33" s="30" customFormat="1" ht="15" customHeight="1" x14ac:dyDescent="0.15">
      <c r="A37" s="34"/>
      <c r="B37" s="35"/>
      <c r="C37" s="36" t="str">
        <f t="shared" ref="C37:AG37" si="11">IFERROR(VLOOKUP(C36,勤務表,2,0),"")</f>
        <v/>
      </c>
      <c r="D37" s="37" t="str">
        <f t="shared" si="11"/>
        <v/>
      </c>
      <c r="E37" s="37" t="str">
        <f t="shared" si="11"/>
        <v/>
      </c>
      <c r="F37" s="37" t="str">
        <f t="shared" si="11"/>
        <v/>
      </c>
      <c r="G37" s="37" t="str">
        <f t="shared" si="11"/>
        <v/>
      </c>
      <c r="H37" s="128" t="str">
        <f t="shared" si="11"/>
        <v/>
      </c>
      <c r="I37" s="37" t="str">
        <f t="shared" si="11"/>
        <v/>
      </c>
      <c r="J37" s="37" t="str">
        <f t="shared" si="11"/>
        <v/>
      </c>
      <c r="K37" s="37" t="str">
        <f t="shared" si="11"/>
        <v/>
      </c>
      <c r="L37" s="37" t="str">
        <f t="shared" si="11"/>
        <v/>
      </c>
      <c r="M37" s="37" t="str">
        <f t="shared" si="11"/>
        <v/>
      </c>
      <c r="N37" s="37" t="str">
        <f t="shared" si="11"/>
        <v/>
      </c>
      <c r="O37" s="128" t="str">
        <f t="shared" si="11"/>
        <v/>
      </c>
      <c r="P37" s="37" t="str">
        <f t="shared" si="11"/>
        <v/>
      </c>
      <c r="Q37" s="37" t="str">
        <f t="shared" si="11"/>
        <v/>
      </c>
      <c r="R37" s="37" t="str">
        <f t="shared" si="11"/>
        <v/>
      </c>
      <c r="S37" s="37" t="str">
        <f t="shared" si="11"/>
        <v/>
      </c>
      <c r="T37" s="37" t="str">
        <f t="shared" si="11"/>
        <v/>
      </c>
      <c r="U37" s="37" t="str">
        <f t="shared" si="11"/>
        <v/>
      </c>
      <c r="V37" s="128" t="str">
        <f t="shared" si="11"/>
        <v/>
      </c>
      <c r="W37" s="37" t="str">
        <f t="shared" si="11"/>
        <v/>
      </c>
      <c r="X37" s="37" t="str">
        <f t="shared" si="11"/>
        <v/>
      </c>
      <c r="Y37" s="37" t="str">
        <f t="shared" si="11"/>
        <v/>
      </c>
      <c r="Z37" s="37" t="str">
        <f t="shared" si="11"/>
        <v/>
      </c>
      <c r="AA37" s="37" t="str">
        <f t="shared" si="11"/>
        <v/>
      </c>
      <c r="AB37" s="37" t="str">
        <f t="shared" si="11"/>
        <v/>
      </c>
      <c r="AC37" s="128" t="str">
        <f t="shared" si="11"/>
        <v/>
      </c>
      <c r="AD37" s="37" t="str">
        <f t="shared" si="11"/>
        <v/>
      </c>
      <c r="AE37" s="37" t="str">
        <f t="shared" si="11"/>
        <v/>
      </c>
      <c r="AF37" s="37" t="str">
        <f t="shared" si="11"/>
        <v/>
      </c>
      <c r="AG37" s="37" t="str">
        <f t="shared" si="11"/>
        <v/>
      </c>
    </row>
    <row r="38" spans="1:33" s="30" customFormat="1" ht="15" customHeight="1" x14ac:dyDescent="0.15">
      <c r="A38" s="38"/>
      <c r="B38" s="39"/>
      <c r="C38" s="40"/>
      <c r="D38" s="40"/>
      <c r="E38" s="40"/>
      <c r="F38" s="40"/>
      <c r="G38" s="40"/>
      <c r="H38" s="129"/>
      <c r="I38" s="40"/>
      <c r="J38" s="40"/>
      <c r="K38" s="40"/>
      <c r="L38" s="40"/>
      <c r="M38" s="40"/>
      <c r="N38" s="40"/>
      <c r="O38" s="129"/>
      <c r="P38" s="40"/>
      <c r="Q38" s="40"/>
      <c r="R38" s="40"/>
      <c r="S38" s="40"/>
      <c r="T38" s="40"/>
      <c r="U38" s="40"/>
      <c r="V38" s="129"/>
      <c r="W38" s="40"/>
      <c r="X38" s="40"/>
      <c r="Y38" s="40"/>
      <c r="Z38" s="40"/>
      <c r="AA38" s="40"/>
      <c r="AB38" s="40"/>
      <c r="AC38" s="129"/>
      <c r="AD38" s="40"/>
      <c r="AE38" s="40"/>
      <c r="AF38" s="40"/>
      <c r="AG38" s="40"/>
    </row>
    <row r="39" spans="1:33" s="30" customFormat="1" ht="24" customHeight="1" x14ac:dyDescent="0.15">
      <c r="A39" s="31">
        <f>A36+1</f>
        <v>11</v>
      </c>
      <c r="B39" s="32"/>
      <c r="C39" s="33"/>
      <c r="D39" s="33"/>
      <c r="E39" s="33"/>
      <c r="F39" s="33"/>
      <c r="G39" s="33"/>
      <c r="H39" s="127"/>
      <c r="I39" s="33"/>
      <c r="J39" s="33"/>
      <c r="K39" s="33"/>
      <c r="L39" s="33"/>
      <c r="M39" s="33"/>
      <c r="N39" s="33"/>
      <c r="O39" s="127"/>
      <c r="P39" s="33"/>
      <c r="Q39" s="33"/>
      <c r="R39" s="33"/>
      <c r="S39" s="33"/>
      <c r="T39" s="33"/>
      <c r="U39" s="33"/>
      <c r="V39" s="127"/>
      <c r="W39" s="33"/>
      <c r="X39" s="33"/>
      <c r="Y39" s="33"/>
      <c r="Z39" s="33"/>
      <c r="AA39" s="33"/>
      <c r="AB39" s="33"/>
      <c r="AC39" s="127"/>
      <c r="AD39" s="33"/>
      <c r="AE39" s="33"/>
      <c r="AF39" s="33"/>
      <c r="AG39" s="33"/>
    </row>
    <row r="40" spans="1:33" s="30" customFormat="1" ht="15" customHeight="1" x14ac:dyDescent="0.15">
      <c r="A40" s="34"/>
      <c r="B40" s="35"/>
      <c r="C40" s="36" t="str">
        <f t="shared" ref="C40:AG40" si="12">IFERROR(VLOOKUP(C39,勤務表,2,0),"")</f>
        <v/>
      </c>
      <c r="D40" s="37" t="str">
        <f t="shared" si="12"/>
        <v/>
      </c>
      <c r="E40" s="37" t="str">
        <f t="shared" si="12"/>
        <v/>
      </c>
      <c r="F40" s="37" t="str">
        <f t="shared" si="12"/>
        <v/>
      </c>
      <c r="G40" s="37" t="str">
        <f t="shared" si="12"/>
        <v/>
      </c>
      <c r="H40" s="128" t="str">
        <f t="shared" si="12"/>
        <v/>
      </c>
      <c r="I40" s="37" t="str">
        <f t="shared" si="12"/>
        <v/>
      </c>
      <c r="J40" s="37" t="str">
        <f t="shared" si="12"/>
        <v/>
      </c>
      <c r="K40" s="37" t="str">
        <f t="shared" si="12"/>
        <v/>
      </c>
      <c r="L40" s="37" t="str">
        <f t="shared" si="12"/>
        <v/>
      </c>
      <c r="M40" s="37" t="str">
        <f t="shared" si="12"/>
        <v/>
      </c>
      <c r="N40" s="37" t="str">
        <f t="shared" si="12"/>
        <v/>
      </c>
      <c r="O40" s="128" t="str">
        <f t="shared" si="12"/>
        <v/>
      </c>
      <c r="P40" s="37" t="str">
        <f t="shared" si="12"/>
        <v/>
      </c>
      <c r="Q40" s="37" t="str">
        <f t="shared" si="12"/>
        <v/>
      </c>
      <c r="R40" s="37" t="str">
        <f t="shared" si="12"/>
        <v/>
      </c>
      <c r="S40" s="37" t="str">
        <f t="shared" si="12"/>
        <v/>
      </c>
      <c r="T40" s="37" t="str">
        <f t="shared" si="12"/>
        <v/>
      </c>
      <c r="U40" s="37" t="str">
        <f t="shared" si="12"/>
        <v/>
      </c>
      <c r="V40" s="128" t="str">
        <f t="shared" si="12"/>
        <v/>
      </c>
      <c r="W40" s="37" t="str">
        <f t="shared" si="12"/>
        <v/>
      </c>
      <c r="X40" s="37" t="str">
        <f t="shared" si="12"/>
        <v/>
      </c>
      <c r="Y40" s="37" t="str">
        <f t="shared" si="12"/>
        <v/>
      </c>
      <c r="Z40" s="37" t="str">
        <f t="shared" si="12"/>
        <v/>
      </c>
      <c r="AA40" s="37" t="str">
        <f t="shared" si="12"/>
        <v/>
      </c>
      <c r="AB40" s="37" t="str">
        <f t="shared" si="12"/>
        <v/>
      </c>
      <c r="AC40" s="128" t="str">
        <f t="shared" si="12"/>
        <v/>
      </c>
      <c r="AD40" s="37" t="str">
        <f t="shared" si="12"/>
        <v/>
      </c>
      <c r="AE40" s="37" t="str">
        <f t="shared" si="12"/>
        <v/>
      </c>
      <c r="AF40" s="37" t="str">
        <f t="shared" si="12"/>
        <v/>
      </c>
      <c r="AG40" s="37" t="str">
        <f t="shared" si="12"/>
        <v/>
      </c>
    </row>
    <row r="41" spans="1:33" s="30" customFormat="1" ht="15" customHeight="1" x14ac:dyDescent="0.15">
      <c r="A41" s="38"/>
      <c r="B41" s="39"/>
      <c r="C41" s="40"/>
      <c r="D41" s="40"/>
      <c r="E41" s="40"/>
      <c r="F41" s="40"/>
      <c r="G41" s="40"/>
      <c r="H41" s="129"/>
      <c r="I41" s="40"/>
      <c r="J41" s="40"/>
      <c r="K41" s="40"/>
      <c r="L41" s="40"/>
      <c r="M41" s="40"/>
      <c r="N41" s="40"/>
      <c r="O41" s="129"/>
      <c r="P41" s="40"/>
      <c r="Q41" s="40"/>
      <c r="R41" s="40"/>
      <c r="S41" s="40"/>
      <c r="T41" s="40"/>
      <c r="U41" s="40"/>
      <c r="V41" s="129"/>
      <c r="W41" s="40"/>
      <c r="X41" s="40"/>
      <c r="Y41" s="40"/>
      <c r="Z41" s="40"/>
      <c r="AA41" s="40"/>
      <c r="AB41" s="40"/>
      <c r="AC41" s="129"/>
      <c r="AD41" s="40"/>
      <c r="AE41" s="40"/>
      <c r="AF41" s="40"/>
      <c r="AG41" s="40"/>
    </row>
    <row r="42" spans="1:33" s="30" customFormat="1" ht="24" customHeight="1" x14ac:dyDescent="0.15">
      <c r="A42" s="31">
        <f>A39+1</f>
        <v>12</v>
      </c>
      <c r="B42" s="32"/>
      <c r="C42" s="33"/>
      <c r="D42" s="33"/>
      <c r="E42" s="33"/>
      <c r="F42" s="33"/>
      <c r="G42" s="33"/>
      <c r="H42" s="127"/>
      <c r="I42" s="33"/>
      <c r="J42" s="33"/>
      <c r="K42" s="33"/>
      <c r="L42" s="33"/>
      <c r="M42" s="33"/>
      <c r="N42" s="33"/>
      <c r="O42" s="127"/>
      <c r="P42" s="33"/>
      <c r="Q42" s="33"/>
      <c r="R42" s="33"/>
      <c r="S42" s="33"/>
      <c r="T42" s="33"/>
      <c r="U42" s="33"/>
      <c r="V42" s="127"/>
      <c r="W42" s="33"/>
      <c r="X42" s="33"/>
      <c r="Y42" s="33"/>
      <c r="Z42" s="33"/>
      <c r="AA42" s="33"/>
      <c r="AB42" s="33"/>
      <c r="AC42" s="127"/>
      <c r="AD42" s="33"/>
      <c r="AE42" s="33"/>
      <c r="AF42" s="33"/>
      <c r="AG42" s="33"/>
    </row>
    <row r="43" spans="1:33" s="30" customFormat="1" ht="15" customHeight="1" x14ac:dyDescent="0.15">
      <c r="A43" s="34"/>
      <c r="B43" s="35"/>
      <c r="C43" s="36" t="str">
        <f t="shared" ref="C43:AG43" si="13">IFERROR(VLOOKUP(C42,勤務表,2,0),"")</f>
        <v/>
      </c>
      <c r="D43" s="37" t="str">
        <f t="shared" si="13"/>
        <v/>
      </c>
      <c r="E43" s="37" t="str">
        <f t="shared" si="13"/>
        <v/>
      </c>
      <c r="F43" s="37" t="str">
        <f t="shared" si="13"/>
        <v/>
      </c>
      <c r="G43" s="37" t="str">
        <f t="shared" si="13"/>
        <v/>
      </c>
      <c r="H43" s="128" t="str">
        <f t="shared" si="13"/>
        <v/>
      </c>
      <c r="I43" s="37" t="str">
        <f t="shared" si="13"/>
        <v/>
      </c>
      <c r="J43" s="37" t="str">
        <f t="shared" si="13"/>
        <v/>
      </c>
      <c r="K43" s="37" t="str">
        <f t="shared" si="13"/>
        <v/>
      </c>
      <c r="L43" s="37" t="str">
        <f t="shared" si="13"/>
        <v/>
      </c>
      <c r="M43" s="37" t="str">
        <f t="shared" si="13"/>
        <v/>
      </c>
      <c r="N43" s="37" t="str">
        <f t="shared" si="13"/>
        <v/>
      </c>
      <c r="O43" s="128" t="str">
        <f t="shared" si="13"/>
        <v/>
      </c>
      <c r="P43" s="37" t="str">
        <f t="shared" si="13"/>
        <v/>
      </c>
      <c r="Q43" s="37" t="str">
        <f t="shared" si="13"/>
        <v/>
      </c>
      <c r="R43" s="37" t="str">
        <f t="shared" si="13"/>
        <v/>
      </c>
      <c r="S43" s="37" t="str">
        <f t="shared" si="13"/>
        <v/>
      </c>
      <c r="T43" s="37" t="str">
        <f t="shared" si="13"/>
        <v/>
      </c>
      <c r="U43" s="37" t="str">
        <f t="shared" si="13"/>
        <v/>
      </c>
      <c r="V43" s="128" t="str">
        <f t="shared" si="13"/>
        <v/>
      </c>
      <c r="W43" s="37" t="str">
        <f t="shared" si="13"/>
        <v/>
      </c>
      <c r="X43" s="37" t="str">
        <f t="shared" si="13"/>
        <v/>
      </c>
      <c r="Y43" s="37" t="str">
        <f t="shared" si="13"/>
        <v/>
      </c>
      <c r="Z43" s="37" t="str">
        <f t="shared" si="13"/>
        <v/>
      </c>
      <c r="AA43" s="37" t="str">
        <f t="shared" si="13"/>
        <v/>
      </c>
      <c r="AB43" s="37" t="str">
        <f t="shared" si="13"/>
        <v/>
      </c>
      <c r="AC43" s="128" t="str">
        <f t="shared" si="13"/>
        <v/>
      </c>
      <c r="AD43" s="37" t="str">
        <f t="shared" si="13"/>
        <v/>
      </c>
      <c r="AE43" s="37" t="str">
        <f t="shared" si="13"/>
        <v/>
      </c>
      <c r="AF43" s="37" t="str">
        <f t="shared" si="13"/>
        <v/>
      </c>
      <c r="AG43" s="37" t="str">
        <f t="shared" si="13"/>
        <v/>
      </c>
    </row>
    <row r="44" spans="1:33" s="30" customFormat="1" ht="15" customHeight="1" x14ac:dyDescent="0.15">
      <c r="A44" s="38"/>
      <c r="B44" s="39"/>
      <c r="C44" s="40"/>
      <c r="D44" s="40"/>
      <c r="E44" s="40"/>
      <c r="F44" s="40"/>
      <c r="G44" s="40"/>
      <c r="H44" s="129"/>
      <c r="I44" s="40"/>
      <c r="J44" s="40"/>
      <c r="K44" s="40"/>
      <c r="L44" s="40"/>
      <c r="M44" s="40"/>
      <c r="N44" s="40"/>
      <c r="O44" s="129"/>
      <c r="P44" s="40"/>
      <c r="Q44" s="40"/>
      <c r="R44" s="40"/>
      <c r="S44" s="40"/>
      <c r="T44" s="40"/>
      <c r="U44" s="40"/>
      <c r="V44" s="129"/>
      <c r="W44" s="40"/>
      <c r="X44" s="40"/>
      <c r="Y44" s="40"/>
      <c r="Z44" s="40"/>
      <c r="AA44" s="40"/>
      <c r="AB44" s="40"/>
      <c r="AC44" s="129"/>
      <c r="AD44" s="40"/>
      <c r="AE44" s="40"/>
      <c r="AF44" s="40"/>
      <c r="AG44" s="40"/>
    </row>
    <row r="45" spans="1:33" s="30" customFormat="1" ht="24" customHeight="1" x14ac:dyDescent="0.15">
      <c r="A45" s="31">
        <f>A42+1</f>
        <v>13</v>
      </c>
      <c r="B45" s="32"/>
      <c r="C45" s="33"/>
      <c r="D45" s="33"/>
      <c r="E45" s="33"/>
      <c r="F45" s="33"/>
      <c r="G45" s="33"/>
      <c r="H45" s="127"/>
      <c r="I45" s="33"/>
      <c r="J45" s="33"/>
      <c r="K45" s="33"/>
      <c r="L45" s="33"/>
      <c r="M45" s="33"/>
      <c r="N45" s="33"/>
      <c r="O45" s="127"/>
      <c r="P45" s="33"/>
      <c r="Q45" s="33"/>
      <c r="R45" s="33"/>
      <c r="S45" s="33"/>
      <c r="T45" s="33"/>
      <c r="U45" s="33"/>
      <c r="V45" s="127"/>
      <c r="W45" s="33"/>
      <c r="X45" s="33"/>
      <c r="Y45" s="33"/>
      <c r="Z45" s="33"/>
      <c r="AA45" s="33"/>
      <c r="AB45" s="33"/>
      <c r="AC45" s="127"/>
      <c r="AD45" s="33"/>
      <c r="AE45" s="33"/>
      <c r="AF45" s="33"/>
      <c r="AG45" s="33"/>
    </row>
    <row r="46" spans="1:33" s="30" customFormat="1" ht="15" customHeight="1" x14ac:dyDescent="0.15">
      <c r="A46" s="34"/>
      <c r="B46" s="35"/>
      <c r="C46" s="36" t="str">
        <f t="shared" ref="C46:AG46" si="14">IFERROR(VLOOKUP(C45,勤務表,2,0),"")</f>
        <v/>
      </c>
      <c r="D46" s="37" t="str">
        <f t="shared" si="14"/>
        <v/>
      </c>
      <c r="E46" s="37" t="str">
        <f t="shared" si="14"/>
        <v/>
      </c>
      <c r="F46" s="37" t="str">
        <f t="shared" si="14"/>
        <v/>
      </c>
      <c r="G46" s="37" t="str">
        <f t="shared" si="14"/>
        <v/>
      </c>
      <c r="H46" s="128" t="str">
        <f t="shared" si="14"/>
        <v/>
      </c>
      <c r="I46" s="37" t="str">
        <f t="shared" si="14"/>
        <v/>
      </c>
      <c r="J46" s="37" t="str">
        <f t="shared" si="14"/>
        <v/>
      </c>
      <c r="K46" s="37" t="str">
        <f t="shared" si="14"/>
        <v/>
      </c>
      <c r="L46" s="37" t="str">
        <f t="shared" si="14"/>
        <v/>
      </c>
      <c r="M46" s="37" t="str">
        <f t="shared" si="14"/>
        <v/>
      </c>
      <c r="N46" s="37" t="str">
        <f t="shared" si="14"/>
        <v/>
      </c>
      <c r="O46" s="128" t="str">
        <f t="shared" si="14"/>
        <v/>
      </c>
      <c r="P46" s="37" t="str">
        <f t="shared" si="14"/>
        <v/>
      </c>
      <c r="Q46" s="37" t="str">
        <f t="shared" si="14"/>
        <v/>
      </c>
      <c r="R46" s="37" t="str">
        <f t="shared" si="14"/>
        <v/>
      </c>
      <c r="S46" s="37" t="str">
        <f t="shared" si="14"/>
        <v/>
      </c>
      <c r="T46" s="37" t="str">
        <f t="shared" si="14"/>
        <v/>
      </c>
      <c r="U46" s="37" t="str">
        <f t="shared" si="14"/>
        <v/>
      </c>
      <c r="V46" s="128" t="str">
        <f t="shared" si="14"/>
        <v/>
      </c>
      <c r="W46" s="37" t="str">
        <f t="shared" si="14"/>
        <v/>
      </c>
      <c r="X46" s="37" t="str">
        <f t="shared" si="14"/>
        <v/>
      </c>
      <c r="Y46" s="37" t="str">
        <f t="shared" si="14"/>
        <v/>
      </c>
      <c r="Z46" s="37" t="str">
        <f t="shared" si="14"/>
        <v/>
      </c>
      <c r="AA46" s="37" t="str">
        <f t="shared" si="14"/>
        <v/>
      </c>
      <c r="AB46" s="37" t="str">
        <f t="shared" si="14"/>
        <v/>
      </c>
      <c r="AC46" s="128" t="str">
        <f t="shared" si="14"/>
        <v/>
      </c>
      <c r="AD46" s="37" t="str">
        <f t="shared" si="14"/>
        <v/>
      </c>
      <c r="AE46" s="37" t="str">
        <f t="shared" si="14"/>
        <v/>
      </c>
      <c r="AF46" s="37" t="str">
        <f t="shared" si="14"/>
        <v/>
      </c>
      <c r="AG46" s="37" t="str">
        <f t="shared" si="14"/>
        <v/>
      </c>
    </row>
    <row r="47" spans="1:33" s="30" customFormat="1" ht="15" customHeight="1" x14ac:dyDescent="0.15">
      <c r="A47" s="38"/>
      <c r="B47" s="39"/>
      <c r="C47" s="40"/>
      <c r="D47" s="40"/>
      <c r="E47" s="40"/>
      <c r="F47" s="40"/>
      <c r="G47" s="40"/>
      <c r="H47" s="129"/>
      <c r="I47" s="40"/>
      <c r="J47" s="40"/>
      <c r="K47" s="40"/>
      <c r="L47" s="40"/>
      <c r="M47" s="40"/>
      <c r="N47" s="40"/>
      <c r="O47" s="129"/>
      <c r="P47" s="40"/>
      <c r="Q47" s="40"/>
      <c r="R47" s="40"/>
      <c r="S47" s="40"/>
      <c r="T47" s="40"/>
      <c r="U47" s="40"/>
      <c r="V47" s="129"/>
      <c r="W47" s="40"/>
      <c r="X47" s="40"/>
      <c r="Y47" s="40"/>
      <c r="Z47" s="40"/>
      <c r="AA47" s="40"/>
      <c r="AB47" s="40"/>
      <c r="AC47" s="129"/>
      <c r="AD47" s="40"/>
      <c r="AE47" s="40"/>
      <c r="AF47" s="40"/>
      <c r="AG47" s="40"/>
    </row>
    <row r="48" spans="1:33" s="30" customFormat="1" ht="24" customHeight="1" x14ac:dyDescent="0.15">
      <c r="A48" s="31">
        <f>A45+1</f>
        <v>14</v>
      </c>
      <c r="B48" s="32"/>
      <c r="C48" s="33"/>
      <c r="D48" s="33"/>
      <c r="E48" s="33"/>
      <c r="F48" s="33"/>
      <c r="G48" s="33"/>
      <c r="H48" s="127"/>
      <c r="I48" s="33"/>
      <c r="J48" s="33"/>
      <c r="K48" s="33"/>
      <c r="L48" s="33"/>
      <c r="M48" s="33"/>
      <c r="N48" s="33"/>
      <c r="O48" s="127"/>
      <c r="P48" s="33"/>
      <c r="Q48" s="33"/>
      <c r="R48" s="33"/>
      <c r="S48" s="33"/>
      <c r="T48" s="33"/>
      <c r="U48" s="33"/>
      <c r="V48" s="127"/>
      <c r="W48" s="33"/>
      <c r="X48" s="33"/>
      <c r="Y48" s="33"/>
      <c r="Z48" s="33"/>
      <c r="AA48" s="33"/>
      <c r="AB48" s="33"/>
      <c r="AC48" s="127"/>
      <c r="AD48" s="33"/>
      <c r="AE48" s="33"/>
      <c r="AF48" s="33"/>
      <c r="AG48" s="33"/>
    </row>
    <row r="49" spans="1:33" s="30" customFormat="1" ht="15" customHeight="1" x14ac:dyDescent="0.15">
      <c r="A49" s="34"/>
      <c r="B49" s="35"/>
      <c r="C49" s="36" t="str">
        <f t="shared" ref="C49:AG49" si="15">IFERROR(VLOOKUP(C48,勤務表,2,0),"")</f>
        <v/>
      </c>
      <c r="D49" s="37" t="str">
        <f t="shared" si="15"/>
        <v/>
      </c>
      <c r="E49" s="37" t="str">
        <f t="shared" si="15"/>
        <v/>
      </c>
      <c r="F49" s="37" t="str">
        <f t="shared" si="15"/>
        <v/>
      </c>
      <c r="G49" s="37" t="str">
        <f t="shared" si="15"/>
        <v/>
      </c>
      <c r="H49" s="128" t="str">
        <f t="shared" si="15"/>
        <v/>
      </c>
      <c r="I49" s="37" t="str">
        <f t="shared" si="15"/>
        <v/>
      </c>
      <c r="J49" s="37" t="str">
        <f t="shared" si="15"/>
        <v/>
      </c>
      <c r="K49" s="37" t="str">
        <f t="shared" si="15"/>
        <v/>
      </c>
      <c r="L49" s="37" t="str">
        <f t="shared" si="15"/>
        <v/>
      </c>
      <c r="M49" s="37" t="str">
        <f t="shared" si="15"/>
        <v/>
      </c>
      <c r="N49" s="37" t="str">
        <f t="shared" si="15"/>
        <v/>
      </c>
      <c r="O49" s="128" t="str">
        <f t="shared" si="15"/>
        <v/>
      </c>
      <c r="P49" s="37" t="str">
        <f t="shared" si="15"/>
        <v/>
      </c>
      <c r="Q49" s="37" t="str">
        <f t="shared" si="15"/>
        <v/>
      </c>
      <c r="R49" s="37" t="str">
        <f t="shared" si="15"/>
        <v/>
      </c>
      <c r="S49" s="37" t="str">
        <f t="shared" si="15"/>
        <v/>
      </c>
      <c r="T49" s="37" t="str">
        <f t="shared" si="15"/>
        <v/>
      </c>
      <c r="U49" s="37" t="str">
        <f t="shared" si="15"/>
        <v/>
      </c>
      <c r="V49" s="128" t="str">
        <f t="shared" si="15"/>
        <v/>
      </c>
      <c r="W49" s="37" t="str">
        <f t="shared" si="15"/>
        <v/>
      </c>
      <c r="X49" s="37" t="str">
        <f t="shared" si="15"/>
        <v/>
      </c>
      <c r="Y49" s="37" t="str">
        <f t="shared" si="15"/>
        <v/>
      </c>
      <c r="Z49" s="37" t="str">
        <f t="shared" si="15"/>
        <v/>
      </c>
      <c r="AA49" s="37" t="str">
        <f t="shared" si="15"/>
        <v/>
      </c>
      <c r="AB49" s="37" t="str">
        <f t="shared" si="15"/>
        <v/>
      </c>
      <c r="AC49" s="128" t="str">
        <f t="shared" si="15"/>
        <v/>
      </c>
      <c r="AD49" s="37" t="str">
        <f t="shared" si="15"/>
        <v/>
      </c>
      <c r="AE49" s="37" t="str">
        <f t="shared" si="15"/>
        <v/>
      </c>
      <c r="AF49" s="37" t="str">
        <f t="shared" si="15"/>
        <v/>
      </c>
      <c r="AG49" s="37" t="str">
        <f t="shared" si="15"/>
        <v/>
      </c>
    </row>
    <row r="50" spans="1:33" s="30" customFormat="1" ht="15" customHeight="1" x14ac:dyDescent="0.15">
      <c r="A50" s="38"/>
      <c r="B50" s="39"/>
      <c r="C50" s="40"/>
      <c r="D50" s="40"/>
      <c r="E50" s="40"/>
      <c r="F50" s="40"/>
      <c r="G50" s="40"/>
      <c r="H50" s="129"/>
      <c r="I50" s="40"/>
      <c r="J50" s="40"/>
      <c r="K50" s="40"/>
      <c r="L50" s="40"/>
      <c r="M50" s="40"/>
      <c r="N50" s="40"/>
      <c r="O50" s="129"/>
      <c r="P50" s="40"/>
      <c r="Q50" s="40"/>
      <c r="R50" s="40"/>
      <c r="S50" s="40"/>
      <c r="T50" s="40"/>
      <c r="U50" s="40"/>
      <c r="V50" s="129"/>
      <c r="W50" s="40"/>
      <c r="X50" s="40"/>
      <c r="Y50" s="40"/>
      <c r="Z50" s="40"/>
      <c r="AA50" s="40"/>
      <c r="AB50" s="40"/>
      <c r="AC50" s="129"/>
      <c r="AD50" s="40"/>
      <c r="AE50" s="40"/>
      <c r="AF50" s="40"/>
      <c r="AG50" s="40"/>
    </row>
    <row r="51" spans="1:33" s="30" customFormat="1" ht="24" customHeight="1" x14ac:dyDescent="0.15">
      <c r="A51" s="31">
        <f>A48+1</f>
        <v>15</v>
      </c>
      <c r="B51" s="32"/>
      <c r="C51" s="33"/>
      <c r="D51" s="33"/>
      <c r="E51" s="33"/>
      <c r="F51" s="33"/>
      <c r="G51" s="33"/>
      <c r="H51" s="127"/>
      <c r="I51" s="33"/>
      <c r="J51" s="33"/>
      <c r="K51" s="33"/>
      <c r="L51" s="33"/>
      <c r="M51" s="33"/>
      <c r="N51" s="33"/>
      <c r="O51" s="127"/>
      <c r="P51" s="33"/>
      <c r="Q51" s="33"/>
      <c r="R51" s="33"/>
      <c r="S51" s="33"/>
      <c r="T51" s="33"/>
      <c r="U51" s="33"/>
      <c r="V51" s="127"/>
      <c r="W51" s="33"/>
      <c r="X51" s="33"/>
      <c r="Y51" s="33"/>
      <c r="Z51" s="33"/>
      <c r="AA51" s="33"/>
      <c r="AB51" s="33"/>
      <c r="AC51" s="127"/>
      <c r="AD51" s="33"/>
      <c r="AE51" s="33"/>
      <c r="AF51" s="33"/>
      <c r="AG51" s="33"/>
    </row>
    <row r="52" spans="1:33" s="30" customFormat="1" ht="15" customHeight="1" x14ac:dyDescent="0.15">
      <c r="A52" s="34"/>
      <c r="B52" s="35"/>
      <c r="C52" s="36" t="str">
        <f t="shared" ref="C52:AG52" si="16">IFERROR(VLOOKUP(C51,勤務表,2,0),"")</f>
        <v/>
      </c>
      <c r="D52" s="37" t="str">
        <f t="shared" si="16"/>
        <v/>
      </c>
      <c r="E52" s="37" t="str">
        <f t="shared" si="16"/>
        <v/>
      </c>
      <c r="F52" s="37" t="str">
        <f t="shared" si="16"/>
        <v/>
      </c>
      <c r="G52" s="37" t="str">
        <f t="shared" si="16"/>
        <v/>
      </c>
      <c r="H52" s="128" t="str">
        <f t="shared" si="16"/>
        <v/>
      </c>
      <c r="I52" s="37" t="str">
        <f t="shared" si="16"/>
        <v/>
      </c>
      <c r="J52" s="37" t="str">
        <f t="shared" si="16"/>
        <v/>
      </c>
      <c r="K52" s="37" t="str">
        <f t="shared" si="16"/>
        <v/>
      </c>
      <c r="L52" s="37" t="str">
        <f t="shared" si="16"/>
        <v/>
      </c>
      <c r="M52" s="37" t="str">
        <f t="shared" si="16"/>
        <v/>
      </c>
      <c r="N52" s="37" t="str">
        <f t="shared" si="16"/>
        <v/>
      </c>
      <c r="O52" s="128" t="str">
        <f t="shared" si="16"/>
        <v/>
      </c>
      <c r="P52" s="37" t="str">
        <f t="shared" si="16"/>
        <v/>
      </c>
      <c r="Q52" s="37" t="str">
        <f t="shared" si="16"/>
        <v/>
      </c>
      <c r="R52" s="37" t="str">
        <f t="shared" si="16"/>
        <v/>
      </c>
      <c r="S52" s="37" t="str">
        <f t="shared" si="16"/>
        <v/>
      </c>
      <c r="T52" s="37" t="str">
        <f t="shared" si="16"/>
        <v/>
      </c>
      <c r="U52" s="37" t="str">
        <f t="shared" si="16"/>
        <v/>
      </c>
      <c r="V52" s="128" t="str">
        <f t="shared" si="16"/>
        <v/>
      </c>
      <c r="W52" s="37" t="str">
        <f t="shared" si="16"/>
        <v/>
      </c>
      <c r="X52" s="37" t="str">
        <f t="shared" si="16"/>
        <v/>
      </c>
      <c r="Y52" s="37" t="str">
        <f t="shared" si="16"/>
        <v/>
      </c>
      <c r="Z52" s="37" t="str">
        <f t="shared" si="16"/>
        <v/>
      </c>
      <c r="AA52" s="37" t="str">
        <f t="shared" si="16"/>
        <v/>
      </c>
      <c r="AB52" s="37" t="str">
        <f t="shared" si="16"/>
        <v/>
      </c>
      <c r="AC52" s="128" t="str">
        <f t="shared" si="16"/>
        <v/>
      </c>
      <c r="AD52" s="37" t="str">
        <f t="shared" si="16"/>
        <v/>
      </c>
      <c r="AE52" s="37" t="str">
        <f t="shared" si="16"/>
        <v/>
      </c>
      <c r="AF52" s="37" t="str">
        <f t="shared" si="16"/>
        <v/>
      </c>
      <c r="AG52" s="37" t="str">
        <f t="shared" si="16"/>
        <v/>
      </c>
    </row>
    <row r="53" spans="1:33" s="30" customFormat="1" ht="15" customHeight="1" x14ac:dyDescent="0.15">
      <c r="A53" s="38"/>
      <c r="B53" s="39"/>
      <c r="C53" s="40"/>
      <c r="D53" s="40"/>
      <c r="E53" s="40"/>
      <c r="F53" s="40"/>
      <c r="G53" s="40"/>
      <c r="H53" s="129"/>
      <c r="I53" s="40"/>
      <c r="J53" s="40"/>
      <c r="K53" s="40"/>
      <c r="L53" s="40"/>
      <c r="M53" s="40"/>
      <c r="N53" s="40"/>
      <c r="O53" s="129"/>
      <c r="P53" s="40"/>
      <c r="Q53" s="40"/>
      <c r="R53" s="40"/>
      <c r="S53" s="40"/>
      <c r="T53" s="40"/>
      <c r="U53" s="40"/>
      <c r="V53" s="129"/>
      <c r="W53" s="40"/>
      <c r="X53" s="40"/>
      <c r="Y53" s="40"/>
      <c r="Z53" s="40"/>
      <c r="AA53" s="40"/>
      <c r="AB53" s="40"/>
      <c r="AC53" s="129"/>
      <c r="AD53" s="40"/>
      <c r="AE53" s="40"/>
      <c r="AF53" s="40"/>
      <c r="AG53" s="40"/>
    </row>
    <row r="54" spans="1:33" s="30" customFormat="1" ht="24" customHeight="1" x14ac:dyDescent="0.15">
      <c r="A54" s="31">
        <f>A51+1</f>
        <v>16</v>
      </c>
      <c r="B54" s="32"/>
      <c r="C54" s="33"/>
      <c r="D54" s="33"/>
      <c r="E54" s="33"/>
      <c r="F54" s="33"/>
      <c r="G54" s="33"/>
      <c r="H54" s="127"/>
      <c r="I54" s="33"/>
      <c r="J54" s="33"/>
      <c r="K54" s="33"/>
      <c r="L54" s="33"/>
      <c r="M54" s="33"/>
      <c r="N54" s="33"/>
      <c r="O54" s="127"/>
      <c r="P54" s="33"/>
      <c r="Q54" s="33"/>
      <c r="R54" s="33"/>
      <c r="S54" s="33"/>
      <c r="T54" s="33"/>
      <c r="U54" s="33"/>
      <c r="V54" s="127"/>
      <c r="W54" s="33"/>
      <c r="X54" s="33"/>
      <c r="Y54" s="33"/>
      <c r="Z54" s="33"/>
      <c r="AA54" s="33"/>
      <c r="AB54" s="33"/>
      <c r="AC54" s="127"/>
      <c r="AD54" s="33"/>
      <c r="AE54" s="33"/>
      <c r="AF54" s="33"/>
      <c r="AG54" s="33"/>
    </row>
    <row r="55" spans="1:33" s="30" customFormat="1" ht="15" customHeight="1" x14ac:dyDescent="0.15">
      <c r="A55" s="34"/>
      <c r="B55" s="35"/>
      <c r="C55" s="36" t="str">
        <f t="shared" ref="C55:AG55" si="17">IFERROR(VLOOKUP(C54,勤務表,2,0),"")</f>
        <v/>
      </c>
      <c r="D55" s="37" t="str">
        <f t="shared" si="17"/>
        <v/>
      </c>
      <c r="E55" s="37" t="str">
        <f t="shared" si="17"/>
        <v/>
      </c>
      <c r="F55" s="37" t="str">
        <f t="shared" si="17"/>
        <v/>
      </c>
      <c r="G55" s="37" t="str">
        <f t="shared" si="17"/>
        <v/>
      </c>
      <c r="H55" s="128" t="str">
        <f t="shared" si="17"/>
        <v/>
      </c>
      <c r="I55" s="37" t="str">
        <f t="shared" si="17"/>
        <v/>
      </c>
      <c r="J55" s="37" t="str">
        <f t="shared" si="17"/>
        <v/>
      </c>
      <c r="K55" s="37" t="str">
        <f t="shared" si="17"/>
        <v/>
      </c>
      <c r="L55" s="37" t="str">
        <f t="shared" si="17"/>
        <v/>
      </c>
      <c r="M55" s="37" t="str">
        <f t="shared" si="17"/>
        <v/>
      </c>
      <c r="N55" s="37" t="str">
        <f t="shared" si="17"/>
        <v/>
      </c>
      <c r="O55" s="128" t="str">
        <f t="shared" si="17"/>
        <v/>
      </c>
      <c r="P55" s="37" t="str">
        <f t="shared" si="17"/>
        <v/>
      </c>
      <c r="Q55" s="37" t="str">
        <f t="shared" si="17"/>
        <v/>
      </c>
      <c r="R55" s="37" t="str">
        <f t="shared" si="17"/>
        <v/>
      </c>
      <c r="S55" s="37" t="str">
        <f t="shared" si="17"/>
        <v/>
      </c>
      <c r="T55" s="37" t="str">
        <f t="shared" si="17"/>
        <v/>
      </c>
      <c r="U55" s="37" t="str">
        <f t="shared" si="17"/>
        <v/>
      </c>
      <c r="V55" s="128" t="str">
        <f t="shared" si="17"/>
        <v/>
      </c>
      <c r="W55" s="37" t="str">
        <f t="shared" si="17"/>
        <v/>
      </c>
      <c r="X55" s="37" t="str">
        <f t="shared" si="17"/>
        <v/>
      </c>
      <c r="Y55" s="37" t="str">
        <f t="shared" si="17"/>
        <v/>
      </c>
      <c r="Z55" s="37" t="str">
        <f t="shared" si="17"/>
        <v/>
      </c>
      <c r="AA55" s="37" t="str">
        <f t="shared" si="17"/>
        <v/>
      </c>
      <c r="AB55" s="37" t="str">
        <f t="shared" si="17"/>
        <v/>
      </c>
      <c r="AC55" s="128" t="str">
        <f t="shared" si="17"/>
        <v/>
      </c>
      <c r="AD55" s="37" t="str">
        <f t="shared" si="17"/>
        <v/>
      </c>
      <c r="AE55" s="37" t="str">
        <f t="shared" si="17"/>
        <v/>
      </c>
      <c r="AF55" s="37" t="str">
        <f t="shared" si="17"/>
        <v/>
      </c>
      <c r="AG55" s="37" t="str">
        <f t="shared" si="17"/>
        <v/>
      </c>
    </row>
    <row r="56" spans="1:33" s="30" customFormat="1" ht="15" customHeight="1" x14ac:dyDescent="0.15">
      <c r="A56" s="38"/>
      <c r="B56" s="39"/>
      <c r="C56" s="40"/>
      <c r="D56" s="40"/>
      <c r="E56" s="40"/>
      <c r="F56" s="40"/>
      <c r="G56" s="40"/>
      <c r="H56" s="129"/>
      <c r="I56" s="40"/>
      <c r="J56" s="40"/>
      <c r="K56" s="40"/>
      <c r="L56" s="40"/>
      <c r="M56" s="40"/>
      <c r="N56" s="40"/>
      <c r="O56" s="129"/>
      <c r="P56" s="40"/>
      <c r="Q56" s="40"/>
      <c r="R56" s="40"/>
      <c r="S56" s="40"/>
      <c r="T56" s="40"/>
      <c r="U56" s="40"/>
      <c r="V56" s="129"/>
      <c r="W56" s="40"/>
      <c r="X56" s="40"/>
      <c r="Y56" s="40"/>
      <c r="Z56" s="40"/>
      <c r="AA56" s="40"/>
      <c r="AB56" s="40"/>
      <c r="AC56" s="129"/>
      <c r="AD56" s="40"/>
      <c r="AE56" s="40"/>
      <c r="AF56" s="40"/>
      <c r="AG56" s="40"/>
    </row>
    <row r="57" spans="1:33" s="30" customFormat="1" ht="24" customHeight="1" x14ac:dyDescent="0.15">
      <c r="A57" s="31">
        <f>A54+1</f>
        <v>17</v>
      </c>
      <c r="B57" s="32"/>
      <c r="C57" s="33"/>
      <c r="D57" s="33"/>
      <c r="E57" s="33"/>
      <c r="F57" s="33"/>
      <c r="G57" s="33"/>
      <c r="H57" s="127"/>
      <c r="I57" s="33"/>
      <c r="J57" s="33"/>
      <c r="K57" s="33"/>
      <c r="L57" s="33"/>
      <c r="M57" s="33"/>
      <c r="N57" s="33"/>
      <c r="O57" s="127"/>
      <c r="P57" s="33"/>
      <c r="Q57" s="33"/>
      <c r="R57" s="33"/>
      <c r="S57" s="33"/>
      <c r="T57" s="33"/>
      <c r="U57" s="33"/>
      <c r="V57" s="127"/>
      <c r="W57" s="33"/>
      <c r="X57" s="33"/>
      <c r="Y57" s="33"/>
      <c r="Z57" s="33"/>
      <c r="AA57" s="33"/>
      <c r="AB57" s="33"/>
      <c r="AC57" s="127"/>
      <c r="AD57" s="33"/>
      <c r="AE57" s="33"/>
      <c r="AF57" s="33"/>
      <c r="AG57" s="33"/>
    </row>
    <row r="58" spans="1:33" s="30" customFormat="1" ht="15" customHeight="1" x14ac:dyDescent="0.15">
      <c r="A58" s="34"/>
      <c r="B58" s="35"/>
      <c r="C58" s="36" t="str">
        <f t="shared" ref="C58:AG58" si="18">IFERROR(VLOOKUP(C57,勤務表,2,0),"")</f>
        <v/>
      </c>
      <c r="D58" s="37" t="str">
        <f t="shared" si="18"/>
        <v/>
      </c>
      <c r="E58" s="37" t="str">
        <f t="shared" si="18"/>
        <v/>
      </c>
      <c r="F58" s="37" t="str">
        <f t="shared" si="18"/>
        <v/>
      </c>
      <c r="G58" s="37" t="str">
        <f t="shared" si="18"/>
        <v/>
      </c>
      <c r="H58" s="128" t="str">
        <f t="shared" si="18"/>
        <v/>
      </c>
      <c r="I58" s="37" t="str">
        <f t="shared" si="18"/>
        <v/>
      </c>
      <c r="J58" s="37" t="str">
        <f t="shared" si="18"/>
        <v/>
      </c>
      <c r="K58" s="37" t="str">
        <f t="shared" si="18"/>
        <v/>
      </c>
      <c r="L58" s="37" t="str">
        <f t="shared" si="18"/>
        <v/>
      </c>
      <c r="M58" s="37" t="str">
        <f t="shared" si="18"/>
        <v/>
      </c>
      <c r="N58" s="37" t="str">
        <f t="shared" si="18"/>
        <v/>
      </c>
      <c r="O58" s="128" t="str">
        <f t="shared" si="18"/>
        <v/>
      </c>
      <c r="P58" s="37" t="str">
        <f t="shared" si="18"/>
        <v/>
      </c>
      <c r="Q58" s="37" t="str">
        <f t="shared" si="18"/>
        <v/>
      </c>
      <c r="R58" s="37" t="str">
        <f t="shared" si="18"/>
        <v/>
      </c>
      <c r="S58" s="37" t="str">
        <f t="shared" si="18"/>
        <v/>
      </c>
      <c r="T58" s="37" t="str">
        <f t="shared" si="18"/>
        <v/>
      </c>
      <c r="U58" s="37" t="str">
        <f t="shared" si="18"/>
        <v/>
      </c>
      <c r="V58" s="128" t="str">
        <f t="shared" si="18"/>
        <v/>
      </c>
      <c r="W58" s="37" t="str">
        <f t="shared" si="18"/>
        <v/>
      </c>
      <c r="X58" s="37" t="str">
        <f t="shared" si="18"/>
        <v/>
      </c>
      <c r="Y58" s="37" t="str">
        <f t="shared" si="18"/>
        <v/>
      </c>
      <c r="Z58" s="37" t="str">
        <f t="shared" si="18"/>
        <v/>
      </c>
      <c r="AA58" s="37" t="str">
        <f t="shared" si="18"/>
        <v/>
      </c>
      <c r="AB58" s="37" t="str">
        <f t="shared" si="18"/>
        <v/>
      </c>
      <c r="AC58" s="128" t="str">
        <f t="shared" si="18"/>
        <v/>
      </c>
      <c r="AD58" s="37" t="str">
        <f t="shared" si="18"/>
        <v/>
      </c>
      <c r="AE58" s="37" t="str">
        <f t="shared" si="18"/>
        <v/>
      </c>
      <c r="AF58" s="37" t="str">
        <f t="shared" si="18"/>
        <v/>
      </c>
      <c r="AG58" s="37" t="str">
        <f t="shared" si="18"/>
        <v/>
      </c>
    </row>
    <row r="59" spans="1:33" s="30" customFormat="1" ht="15" customHeight="1" x14ac:dyDescent="0.15">
      <c r="A59" s="38"/>
      <c r="B59" s="39"/>
      <c r="C59" s="40"/>
      <c r="D59" s="40"/>
      <c r="E59" s="40"/>
      <c r="F59" s="40"/>
      <c r="G59" s="40"/>
      <c r="H59" s="129"/>
      <c r="I59" s="40"/>
      <c r="J59" s="40"/>
      <c r="K59" s="40"/>
      <c r="L59" s="40"/>
      <c r="M59" s="40"/>
      <c r="N59" s="40"/>
      <c r="O59" s="129"/>
      <c r="P59" s="40"/>
      <c r="Q59" s="40"/>
      <c r="R59" s="40"/>
      <c r="S59" s="40"/>
      <c r="T59" s="40"/>
      <c r="U59" s="40"/>
      <c r="V59" s="129"/>
      <c r="W59" s="40"/>
      <c r="X59" s="40"/>
      <c r="Y59" s="40"/>
      <c r="Z59" s="40"/>
      <c r="AA59" s="40"/>
      <c r="AB59" s="40"/>
      <c r="AC59" s="129"/>
      <c r="AD59" s="40"/>
      <c r="AE59" s="40"/>
      <c r="AF59" s="40"/>
      <c r="AG59" s="40"/>
    </row>
    <row r="60" spans="1:33" s="30" customFormat="1" ht="24" customHeight="1" x14ac:dyDescent="0.15">
      <c r="A60" s="31">
        <f>A57+1</f>
        <v>18</v>
      </c>
      <c r="B60" s="32"/>
      <c r="C60" s="33"/>
      <c r="D60" s="33"/>
      <c r="E60" s="33"/>
      <c r="F60" s="33"/>
      <c r="G60" s="33"/>
      <c r="H60" s="127"/>
      <c r="I60" s="33"/>
      <c r="J60" s="33"/>
      <c r="K60" s="33"/>
      <c r="L60" s="33"/>
      <c r="M60" s="33"/>
      <c r="N60" s="33"/>
      <c r="O60" s="127"/>
      <c r="P60" s="33"/>
      <c r="Q60" s="33"/>
      <c r="R60" s="33"/>
      <c r="S60" s="33"/>
      <c r="T60" s="33"/>
      <c r="U60" s="33"/>
      <c r="V60" s="127"/>
      <c r="W60" s="33"/>
      <c r="X60" s="33"/>
      <c r="Y60" s="33"/>
      <c r="Z60" s="33"/>
      <c r="AA60" s="33"/>
      <c r="AB60" s="33"/>
      <c r="AC60" s="127"/>
      <c r="AD60" s="33"/>
      <c r="AE60" s="33"/>
      <c r="AF60" s="33"/>
      <c r="AG60" s="33"/>
    </row>
    <row r="61" spans="1:33" s="30" customFormat="1" ht="15" customHeight="1" x14ac:dyDescent="0.15">
      <c r="A61" s="34"/>
      <c r="B61" s="35"/>
      <c r="C61" s="36" t="str">
        <f t="shared" ref="C61:AG61" si="19">IFERROR(VLOOKUP(C60,勤務表,2,0),"")</f>
        <v/>
      </c>
      <c r="D61" s="37" t="str">
        <f t="shared" si="19"/>
        <v/>
      </c>
      <c r="E61" s="37" t="str">
        <f t="shared" si="19"/>
        <v/>
      </c>
      <c r="F61" s="37" t="str">
        <f t="shared" si="19"/>
        <v/>
      </c>
      <c r="G61" s="37" t="str">
        <f t="shared" si="19"/>
        <v/>
      </c>
      <c r="H61" s="128" t="str">
        <f t="shared" si="19"/>
        <v/>
      </c>
      <c r="I61" s="37" t="str">
        <f t="shared" si="19"/>
        <v/>
      </c>
      <c r="J61" s="37" t="str">
        <f t="shared" si="19"/>
        <v/>
      </c>
      <c r="K61" s="37" t="str">
        <f t="shared" si="19"/>
        <v/>
      </c>
      <c r="L61" s="37" t="str">
        <f t="shared" si="19"/>
        <v/>
      </c>
      <c r="M61" s="37" t="str">
        <f t="shared" si="19"/>
        <v/>
      </c>
      <c r="N61" s="37" t="str">
        <f t="shared" si="19"/>
        <v/>
      </c>
      <c r="O61" s="128" t="str">
        <f t="shared" si="19"/>
        <v/>
      </c>
      <c r="P61" s="37" t="str">
        <f t="shared" si="19"/>
        <v/>
      </c>
      <c r="Q61" s="37" t="str">
        <f t="shared" si="19"/>
        <v/>
      </c>
      <c r="R61" s="37" t="str">
        <f t="shared" si="19"/>
        <v/>
      </c>
      <c r="S61" s="37" t="str">
        <f t="shared" si="19"/>
        <v/>
      </c>
      <c r="T61" s="37" t="str">
        <f t="shared" si="19"/>
        <v/>
      </c>
      <c r="U61" s="37" t="str">
        <f t="shared" si="19"/>
        <v/>
      </c>
      <c r="V61" s="128" t="str">
        <f t="shared" si="19"/>
        <v/>
      </c>
      <c r="W61" s="37" t="str">
        <f t="shared" si="19"/>
        <v/>
      </c>
      <c r="X61" s="37" t="str">
        <f t="shared" si="19"/>
        <v/>
      </c>
      <c r="Y61" s="37" t="str">
        <f t="shared" si="19"/>
        <v/>
      </c>
      <c r="Z61" s="37" t="str">
        <f t="shared" si="19"/>
        <v/>
      </c>
      <c r="AA61" s="37" t="str">
        <f t="shared" si="19"/>
        <v/>
      </c>
      <c r="AB61" s="37" t="str">
        <f t="shared" si="19"/>
        <v/>
      </c>
      <c r="AC61" s="128" t="str">
        <f t="shared" si="19"/>
        <v/>
      </c>
      <c r="AD61" s="37" t="str">
        <f t="shared" si="19"/>
        <v/>
      </c>
      <c r="AE61" s="37" t="str">
        <f t="shared" si="19"/>
        <v/>
      </c>
      <c r="AF61" s="37" t="str">
        <f t="shared" si="19"/>
        <v/>
      </c>
      <c r="AG61" s="37" t="str">
        <f t="shared" si="19"/>
        <v/>
      </c>
    </row>
    <row r="62" spans="1:33" s="30" customFormat="1" ht="15" customHeight="1" x14ac:dyDescent="0.15">
      <c r="A62" s="38"/>
      <c r="B62" s="39"/>
      <c r="C62" s="40"/>
      <c r="D62" s="40"/>
      <c r="E62" s="40"/>
      <c r="F62" s="40"/>
      <c r="G62" s="40"/>
      <c r="H62" s="129"/>
      <c r="I62" s="40"/>
      <c r="J62" s="40"/>
      <c r="K62" s="40"/>
      <c r="L62" s="40"/>
      <c r="M62" s="40"/>
      <c r="N62" s="40"/>
      <c r="O62" s="129"/>
      <c r="P62" s="40"/>
      <c r="Q62" s="40"/>
      <c r="R62" s="40"/>
      <c r="S62" s="40"/>
      <c r="T62" s="40"/>
      <c r="U62" s="40"/>
      <c r="V62" s="129"/>
      <c r="W62" s="40"/>
      <c r="X62" s="40"/>
      <c r="Y62" s="40"/>
      <c r="Z62" s="40"/>
      <c r="AA62" s="40"/>
      <c r="AB62" s="40"/>
      <c r="AC62" s="129"/>
      <c r="AD62" s="40"/>
      <c r="AE62" s="40"/>
      <c r="AF62" s="40"/>
      <c r="AG62" s="40"/>
    </row>
    <row r="63" spans="1:33" s="30" customFormat="1" ht="24" customHeight="1" x14ac:dyDescent="0.15">
      <c r="A63" s="31">
        <f>A60+1</f>
        <v>19</v>
      </c>
      <c r="B63" s="32"/>
      <c r="C63" s="33"/>
      <c r="D63" s="33"/>
      <c r="E63" s="33"/>
      <c r="F63" s="33"/>
      <c r="G63" s="33"/>
      <c r="H63" s="127"/>
      <c r="I63" s="33"/>
      <c r="J63" s="33"/>
      <c r="K63" s="33"/>
      <c r="L63" s="33"/>
      <c r="M63" s="33"/>
      <c r="N63" s="33"/>
      <c r="O63" s="127"/>
      <c r="P63" s="33"/>
      <c r="Q63" s="33"/>
      <c r="R63" s="33"/>
      <c r="S63" s="33"/>
      <c r="T63" s="33"/>
      <c r="U63" s="33"/>
      <c r="V63" s="127"/>
      <c r="W63" s="33"/>
      <c r="X63" s="33"/>
      <c r="Y63" s="33"/>
      <c r="Z63" s="33"/>
      <c r="AA63" s="33"/>
      <c r="AB63" s="33"/>
      <c r="AC63" s="127"/>
      <c r="AD63" s="33"/>
      <c r="AE63" s="33"/>
      <c r="AF63" s="33"/>
      <c r="AG63" s="33"/>
    </row>
    <row r="64" spans="1:33" s="30" customFormat="1" ht="15" customHeight="1" x14ac:dyDescent="0.15">
      <c r="A64" s="34"/>
      <c r="B64" s="35"/>
      <c r="C64" s="36" t="str">
        <f t="shared" ref="C64:AG64" si="20">IFERROR(VLOOKUP(C63,勤務表,2,0),"")</f>
        <v/>
      </c>
      <c r="D64" s="37" t="str">
        <f t="shared" si="20"/>
        <v/>
      </c>
      <c r="E64" s="37" t="str">
        <f t="shared" si="20"/>
        <v/>
      </c>
      <c r="F64" s="37" t="str">
        <f t="shared" si="20"/>
        <v/>
      </c>
      <c r="G64" s="37" t="str">
        <f t="shared" si="20"/>
        <v/>
      </c>
      <c r="H64" s="128" t="str">
        <f t="shared" si="20"/>
        <v/>
      </c>
      <c r="I64" s="37" t="str">
        <f t="shared" si="20"/>
        <v/>
      </c>
      <c r="J64" s="37" t="str">
        <f t="shared" si="20"/>
        <v/>
      </c>
      <c r="K64" s="37" t="str">
        <f t="shared" si="20"/>
        <v/>
      </c>
      <c r="L64" s="37" t="str">
        <f t="shared" si="20"/>
        <v/>
      </c>
      <c r="M64" s="37" t="str">
        <f t="shared" si="20"/>
        <v/>
      </c>
      <c r="N64" s="37" t="str">
        <f t="shared" si="20"/>
        <v/>
      </c>
      <c r="O64" s="128" t="str">
        <f t="shared" si="20"/>
        <v/>
      </c>
      <c r="P64" s="37" t="str">
        <f t="shared" si="20"/>
        <v/>
      </c>
      <c r="Q64" s="37" t="str">
        <f t="shared" si="20"/>
        <v/>
      </c>
      <c r="R64" s="37" t="str">
        <f t="shared" si="20"/>
        <v/>
      </c>
      <c r="S64" s="37" t="str">
        <f t="shared" si="20"/>
        <v/>
      </c>
      <c r="T64" s="37" t="str">
        <f t="shared" si="20"/>
        <v/>
      </c>
      <c r="U64" s="37" t="str">
        <f t="shared" si="20"/>
        <v/>
      </c>
      <c r="V64" s="128" t="str">
        <f t="shared" si="20"/>
        <v/>
      </c>
      <c r="W64" s="37" t="str">
        <f t="shared" si="20"/>
        <v/>
      </c>
      <c r="X64" s="37" t="str">
        <f t="shared" si="20"/>
        <v/>
      </c>
      <c r="Y64" s="37" t="str">
        <f t="shared" si="20"/>
        <v/>
      </c>
      <c r="Z64" s="37" t="str">
        <f t="shared" si="20"/>
        <v/>
      </c>
      <c r="AA64" s="37" t="str">
        <f t="shared" si="20"/>
        <v/>
      </c>
      <c r="AB64" s="37" t="str">
        <f t="shared" si="20"/>
        <v/>
      </c>
      <c r="AC64" s="128" t="str">
        <f t="shared" si="20"/>
        <v/>
      </c>
      <c r="AD64" s="37" t="str">
        <f t="shared" si="20"/>
        <v/>
      </c>
      <c r="AE64" s="37" t="str">
        <f t="shared" si="20"/>
        <v/>
      </c>
      <c r="AF64" s="37" t="str">
        <f t="shared" si="20"/>
        <v/>
      </c>
      <c r="AG64" s="37" t="str">
        <f t="shared" si="20"/>
        <v/>
      </c>
    </row>
    <row r="65" spans="1:33" s="30" customFormat="1" ht="15" customHeight="1" x14ac:dyDescent="0.15">
      <c r="A65" s="38"/>
      <c r="B65" s="39"/>
      <c r="C65" s="40"/>
      <c r="D65" s="40"/>
      <c r="E65" s="40"/>
      <c r="F65" s="40"/>
      <c r="G65" s="40"/>
      <c r="H65" s="129"/>
      <c r="I65" s="40"/>
      <c r="J65" s="40"/>
      <c r="K65" s="40"/>
      <c r="L65" s="40"/>
      <c r="M65" s="40"/>
      <c r="N65" s="40"/>
      <c r="O65" s="129"/>
      <c r="P65" s="40"/>
      <c r="Q65" s="40"/>
      <c r="R65" s="40"/>
      <c r="S65" s="40"/>
      <c r="T65" s="40"/>
      <c r="U65" s="40"/>
      <c r="V65" s="129"/>
      <c r="W65" s="40"/>
      <c r="X65" s="40"/>
      <c r="Y65" s="40"/>
      <c r="Z65" s="40"/>
      <c r="AA65" s="40"/>
      <c r="AB65" s="40"/>
      <c r="AC65" s="129"/>
      <c r="AD65" s="40"/>
      <c r="AE65" s="40"/>
      <c r="AF65" s="40"/>
      <c r="AG65" s="40"/>
    </row>
    <row r="66" spans="1:33" s="30" customFormat="1" ht="24" customHeight="1" x14ac:dyDescent="0.15">
      <c r="A66" s="31">
        <f>A63+1</f>
        <v>20</v>
      </c>
      <c r="B66" s="32"/>
      <c r="C66" s="33"/>
      <c r="D66" s="33"/>
      <c r="E66" s="33"/>
      <c r="F66" s="33"/>
      <c r="G66" s="33"/>
      <c r="H66" s="127"/>
      <c r="I66" s="33"/>
      <c r="J66" s="33"/>
      <c r="K66" s="33"/>
      <c r="L66" s="33"/>
      <c r="M66" s="33"/>
      <c r="N66" s="33"/>
      <c r="O66" s="127"/>
      <c r="P66" s="33"/>
      <c r="Q66" s="33"/>
      <c r="R66" s="33"/>
      <c r="S66" s="33"/>
      <c r="T66" s="33"/>
      <c r="U66" s="33"/>
      <c r="V66" s="127"/>
      <c r="W66" s="33"/>
      <c r="X66" s="33"/>
      <c r="Y66" s="33"/>
      <c r="Z66" s="33"/>
      <c r="AA66" s="33"/>
      <c r="AB66" s="33"/>
      <c r="AC66" s="127"/>
      <c r="AD66" s="33"/>
      <c r="AE66" s="33"/>
      <c r="AF66" s="33"/>
      <c r="AG66" s="33"/>
    </row>
    <row r="67" spans="1:33" s="30" customFormat="1" ht="15" customHeight="1" x14ac:dyDescent="0.15">
      <c r="A67" s="34"/>
      <c r="B67" s="35"/>
      <c r="C67" s="36" t="str">
        <f t="shared" ref="C67:AG67" si="21">IFERROR(VLOOKUP(C66,勤務表,2,0),"")</f>
        <v/>
      </c>
      <c r="D67" s="37" t="str">
        <f t="shared" si="21"/>
        <v/>
      </c>
      <c r="E67" s="37" t="str">
        <f t="shared" si="21"/>
        <v/>
      </c>
      <c r="F67" s="37" t="str">
        <f t="shared" si="21"/>
        <v/>
      </c>
      <c r="G67" s="37" t="str">
        <f t="shared" si="21"/>
        <v/>
      </c>
      <c r="H67" s="128" t="str">
        <f t="shared" si="21"/>
        <v/>
      </c>
      <c r="I67" s="37" t="str">
        <f t="shared" si="21"/>
        <v/>
      </c>
      <c r="J67" s="37" t="str">
        <f t="shared" si="21"/>
        <v/>
      </c>
      <c r="K67" s="37" t="str">
        <f t="shared" si="21"/>
        <v/>
      </c>
      <c r="L67" s="37" t="str">
        <f t="shared" si="21"/>
        <v/>
      </c>
      <c r="M67" s="37" t="str">
        <f t="shared" si="21"/>
        <v/>
      </c>
      <c r="N67" s="37" t="str">
        <f t="shared" si="21"/>
        <v/>
      </c>
      <c r="O67" s="128" t="str">
        <f t="shared" si="21"/>
        <v/>
      </c>
      <c r="P67" s="37" t="str">
        <f t="shared" si="21"/>
        <v/>
      </c>
      <c r="Q67" s="37" t="str">
        <f t="shared" si="21"/>
        <v/>
      </c>
      <c r="R67" s="37" t="str">
        <f t="shared" si="21"/>
        <v/>
      </c>
      <c r="S67" s="37" t="str">
        <f t="shared" si="21"/>
        <v/>
      </c>
      <c r="T67" s="37" t="str">
        <f t="shared" si="21"/>
        <v/>
      </c>
      <c r="U67" s="37" t="str">
        <f t="shared" si="21"/>
        <v/>
      </c>
      <c r="V67" s="128" t="str">
        <f t="shared" si="21"/>
        <v/>
      </c>
      <c r="W67" s="37" t="str">
        <f t="shared" si="21"/>
        <v/>
      </c>
      <c r="X67" s="37" t="str">
        <f t="shared" si="21"/>
        <v/>
      </c>
      <c r="Y67" s="37" t="str">
        <f t="shared" si="21"/>
        <v/>
      </c>
      <c r="Z67" s="37" t="str">
        <f t="shared" si="21"/>
        <v/>
      </c>
      <c r="AA67" s="37" t="str">
        <f t="shared" si="21"/>
        <v/>
      </c>
      <c r="AB67" s="37" t="str">
        <f t="shared" si="21"/>
        <v/>
      </c>
      <c r="AC67" s="128" t="str">
        <f t="shared" si="21"/>
        <v/>
      </c>
      <c r="AD67" s="37" t="str">
        <f t="shared" si="21"/>
        <v/>
      </c>
      <c r="AE67" s="37" t="str">
        <f t="shared" si="21"/>
        <v/>
      </c>
      <c r="AF67" s="37" t="str">
        <f t="shared" si="21"/>
        <v/>
      </c>
      <c r="AG67" s="37" t="str">
        <f t="shared" si="21"/>
        <v/>
      </c>
    </row>
    <row r="68" spans="1:33" s="30" customFormat="1" ht="15" customHeight="1" x14ac:dyDescent="0.15">
      <c r="A68" s="38"/>
      <c r="B68" s="39"/>
      <c r="C68" s="40"/>
      <c r="D68" s="40"/>
      <c r="E68" s="40"/>
      <c r="F68" s="40"/>
      <c r="G68" s="40"/>
      <c r="H68" s="129"/>
      <c r="I68" s="40"/>
      <c r="J68" s="40"/>
      <c r="K68" s="40"/>
      <c r="L68" s="40"/>
      <c r="M68" s="40"/>
      <c r="N68" s="40"/>
      <c r="O68" s="129"/>
      <c r="P68" s="40"/>
      <c r="Q68" s="40"/>
      <c r="R68" s="40"/>
      <c r="S68" s="40"/>
      <c r="T68" s="40"/>
      <c r="U68" s="40"/>
      <c r="V68" s="129"/>
      <c r="W68" s="40"/>
      <c r="X68" s="40"/>
      <c r="Y68" s="40"/>
      <c r="Z68" s="40"/>
      <c r="AA68" s="40"/>
      <c r="AB68" s="40"/>
      <c r="AC68" s="129"/>
      <c r="AD68" s="40"/>
      <c r="AE68" s="40"/>
      <c r="AF68" s="40"/>
      <c r="AG68" s="40"/>
    </row>
    <row r="69" spans="1:33" s="30" customFormat="1" ht="24" customHeight="1" x14ac:dyDescent="0.15">
      <c r="A69" s="31">
        <f>A66+1</f>
        <v>21</v>
      </c>
      <c r="B69" s="32"/>
      <c r="C69" s="33"/>
      <c r="D69" s="33"/>
      <c r="E69" s="33"/>
      <c r="F69" s="33"/>
      <c r="G69" s="33"/>
      <c r="H69" s="127"/>
      <c r="I69" s="33"/>
      <c r="J69" s="33"/>
      <c r="K69" s="33"/>
      <c r="L69" s="33"/>
      <c r="M69" s="33"/>
      <c r="N69" s="33"/>
      <c r="O69" s="127"/>
      <c r="P69" s="33"/>
      <c r="Q69" s="33"/>
      <c r="R69" s="33"/>
      <c r="S69" s="33"/>
      <c r="T69" s="33"/>
      <c r="U69" s="33"/>
      <c r="V69" s="127"/>
      <c r="W69" s="33"/>
      <c r="X69" s="33"/>
      <c r="Y69" s="33"/>
      <c r="Z69" s="33"/>
      <c r="AA69" s="33"/>
      <c r="AB69" s="33"/>
      <c r="AC69" s="127"/>
      <c r="AD69" s="33"/>
      <c r="AE69" s="33"/>
      <c r="AF69" s="33"/>
      <c r="AG69" s="33"/>
    </row>
    <row r="70" spans="1:33" s="30" customFormat="1" ht="15" customHeight="1" x14ac:dyDescent="0.15">
      <c r="A70" s="34"/>
      <c r="B70" s="35"/>
      <c r="C70" s="36" t="str">
        <f t="shared" ref="C70:AG70" si="22">IFERROR(VLOOKUP(C69,勤務表,2,0),"")</f>
        <v/>
      </c>
      <c r="D70" s="37" t="str">
        <f t="shared" si="22"/>
        <v/>
      </c>
      <c r="E70" s="37" t="str">
        <f t="shared" si="22"/>
        <v/>
      </c>
      <c r="F70" s="37" t="str">
        <f t="shared" si="22"/>
        <v/>
      </c>
      <c r="G70" s="37" t="str">
        <f t="shared" si="22"/>
        <v/>
      </c>
      <c r="H70" s="128" t="str">
        <f t="shared" si="22"/>
        <v/>
      </c>
      <c r="I70" s="37" t="str">
        <f t="shared" si="22"/>
        <v/>
      </c>
      <c r="J70" s="37" t="str">
        <f t="shared" si="22"/>
        <v/>
      </c>
      <c r="K70" s="37" t="str">
        <f t="shared" si="22"/>
        <v/>
      </c>
      <c r="L70" s="37" t="str">
        <f t="shared" si="22"/>
        <v/>
      </c>
      <c r="M70" s="37" t="str">
        <f t="shared" si="22"/>
        <v/>
      </c>
      <c r="N70" s="37" t="str">
        <f t="shared" si="22"/>
        <v/>
      </c>
      <c r="O70" s="128" t="str">
        <f t="shared" si="22"/>
        <v/>
      </c>
      <c r="P70" s="37" t="str">
        <f t="shared" si="22"/>
        <v/>
      </c>
      <c r="Q70" s="37" t="str">
        <f t="shared" si="22"/>
        <v/>
      </c>
      <c r="R70" s="37" t="str">
        <f t="shared" si="22"/>
        <v/>
      </c>
      <c r="S70" s="37" t="str">
        <f t="shared" si="22"/>
        <v/>
      </c>
      <c r="T70" s="37" t="str">
        <f t="shared" si="22"/>
        <v/>
      </c>
      <c r="U70" s="37" t="str">
        <f t="shared" si="22"/>
        <v/>
      </c>
      <c r="V70" s="128" t="str">
        <f t="shared" si="22"/>
        <v/>
      </c>
      <c r="W70" s="37" t="str">
        <f t="shared" si="22"/>
        <v/>
      </c>
      <c r="X70" s="37" t="str">
        <f t="shared" si="22"/>
        <v/>
      </c>
      <c r="Y70" s="37" t="str">
        <f t="shared" si="22"/>
        <v/>
      </c>
      <c r="Z70" s="37" t="str">
        <f t="shared" si="22"/>
        <v/>
      </c>
      <c r="AA70" s="37" t="str">
        <f t="shared" si="22"/>
        <v/>
      </c>
      <c r="AB70" s="37" t="str">
        <f t="shared" si="22"/>
        <v/>
      </c>
      <c r="AC70" s="128" t="str">
        <f t="shared" si="22"/>
        <v/>
      </c>
      <c r="AD70" s="37" t="str">
        <f t="shared" si="22"/>
        <v/>
      </c>
      <c r="AE70" s="37" t="str">
        <f t="shared" si="22"/>
        <v/>
      </c>
      <c r="AF70" s="37" t="str">
        <f t="shared" si="22"/>
        <v/>
      </c>
      <c r="AG70" s="37" t="str">
        <f t="shared" si="22"/>
        <v/>
      </c>
    </row>
    <row r="71" spans="1:33" s="30" customFormat="1" ht="15" customHeight="1" x14ac:dyDescent="0.15">
      <c r="A71" s="38"/>
      <c r="B71" s="39"/>
      <c r="C71" s="40"/>
      <c r="D71" s="40"/>
      <c r="E71" s="40"/>
      <c r="F71" s="40"/>
      <c r="G71" s="40"/>
      <c r="H71" s="129"/>
      <c r="I71" s="40"/>
      <c r="J71" s="40"/>
      <c r="K71" s="40"/>
      <c r="L71" s="40"/>
      <c r="M71" s="40"/>
      <c r="N71" s="40"/>
      <c r="O71" s="129"/>
      <c r="P71" s="40"/>
      <c r="Q71" s="40"/>
      <c r="R71" s="40"/>
      <c r="S71" s="40"/>
      <c r="T71" s="40"/>
      <c r="U71" s="40"/>
      <c r="V71" s="129"/>
      <c r="W71" s="40"/>
      <c r="X71" s="40"/>
      <c r="Y71" s="40"/>
      <c r="Z71" s="40"/>
      <c r="AA71" s="40"/>
      <c r="AB71" s="40"/>
      <c r="AC71" s="129"/>
      <c r="AD71" s="40"/>
      <c r="AE71" s="40"/>
      <c r="AF71" s="40"/>
      <c r="AG71" s="40"/>
    </row>
    <row r="72" spans="1:33" s="30" customFormat="1" ht="24" customHeight="1" x14ac:dyDescent="0.15">
      <c r="A72" s="31">
        <f>A69+1</f>
        <v>22</v>
      </c>
      <c r="B72" s="32"/>
      <c r="C72" s="33"/>
      <c r="D72" s="33"/>
      <c r="E72" s="33"/>
      <c r="F72" s="33"/>
      <c r="G72" s="33"/>
      <c r="H72" s="127"/>
      <c r="I72" s="33"/>
      <c r="J72" s="33"/>
      <c r="K72" s="33"/>
      <c r="L72" s="33"/>
      <c r="M72" s="33"/>
      <c r="N72" s="33"/>
      <c r="O72" s="127"/>
      <c r="P72" s="33"/>
      <c r="Q72" s="33"/>
      <c r="R72" s="33"/>
      <c r="S72" s="33"/>
      <c r="T72" s="33"/>
      <c r="U72" s="33"/>
      <c r="V72" s="127"/>
      <c r="W72" s="33"/>
      <c r="X72" s="33"/>
      <c r="Y72" s="33"/>
      <c r="Z72" s="33"/>
      <c r="AA72" s="33"/>
      <c r="AB72" s="33"/>
      <c r="AC72" s="127"/>
      <c r="AD72" s="33"/>
      <c r="AE72" s="33"/>
      <c r="AF72" s="33"/>
      <c r="AG72" s="33"/>
    </row>
    <row r="73" spans="1:33" s="30" customFormat="1" ht="15" customHeight="1" x14ac:dyDescent="0.15">
      <c r="A73" s="34"/>
      <c r="B73" s="35"/>
      <c r="C73" s="36" t="str">
        <f t="shared" ref="C73:AG73" si="23">IFERROR(VLOOKUP(C72,勤務表,2,0),"")</f>
        <v/>
      </c>
      <c r="D73" s="37" t="str">
        <f t="shared" si="23"/>
        <v/>
      </c>
      <c r="E73" s="37" t="str">
        <f t="shared" si="23"/>
        <v/>
      </c>
      <c r="F73" s="37" t="str">
        <f t="shared" si="23"/>
        <v/>
      </c>
      <c r="G73" s="37" t="str">
        <f t="shared" si="23"/>
        <v/>
      </c>
      <c r="H73" s="128" t="str">
        <f t="shared" si="23"/>
        <v/>
      </c>
      <c r="I73" s="37" t="str">
        <f t="shared" si="23"/>
        <v/>
      </c>
      <c r="J73" s="37" t="str">
        <f t="shared" si="23"/>
        <v/>
      </c>
      <c r="K73" s="37" t="str">
        <f t="shared" si="23"/>
        <v/>
      </c>
      <c r="L73" s="37" t="str">
        <f t="shared" si="23"/>
        <v/>
      </c>
      <c r="M73" s="37" t="str">
        <f t="shared" si="23"/>
        <v/>
      </c>
      <c r="N73" s="37" t="str">
        <f t="shared" si="23"/>
        <v/>
      </c>
      <c r="O73" s="128" t="str">
        <f t="shared" si="23"/>
        <v/>
      </c>
      <c r="P73" s="37" t="str">
        <f t="shared" si="23"/>
        <v/>
      </c>
      <c r="Q73" s="37" t="str">
        <f t="shared" si="23"/>
        <v/>
      </c>
      <c r="R73" s="37" t="str">
        <f t="shared" si="23"/>
        <v/>
      </c>
      <c r="S73" s="37" t="str">
        <f t="shared" si="23"/>
        <v/>
      </c>
      <c r="T73" s="37" t="str">
        <f t="shared" si="23"/>
        <v/>
      </c>
      <c r="U73" s="37" t="str">
        <f t="shared" si="23"/>
        <v/>
      </c>
      <c r="V73" s="128" t="str">
        <f t="shared" si="23"/>
        <v/>
      </c>
      <c r="W73" s="37" t="str">
        <f t="shared" si="23"/>
        <v/>
      </c>
      <c r="X73" s="37" t="str">
        <f t="shared" si="23"/>
        <v/>
      </c>
      <c r="Y73" s="37" t="str">
        <f t="shared" si="23"/>
        <v/>
      </c>
      <c r="Z73" s="37" t="str">
        <f t="shared" si="23"/>
        <v/>
      </c>
      <c r="AA73" s="37" t="str">
        <f t="shared" si="23"/>
        <v/>
      </c>
      <c r="AB73" s="37" t="str">
        <f t="shared" si="23"/>
        <v/>
      </c>
      <c r="AC73" s="128" t="str">
        <f t="shared" si="23"/>
        <v/>
      </c>
      <c r="AD73" s="37" t="str">
        <f t="shared" si="23"/>
        <v/>
      </c>
      <c r="AE73" s="37" t="str">
        <f t="shared" si="23"/>
        <v/>
      </c>
      <c r="AF73" s="37" t="str">
        <f t="shared" si="23"/>
        <v/>
      </c>
      <c r="AG73" s="37" t="str">
        <f t="shared" si="23"/>
        <v/>
      </c>
    </row>
  </sheetData>
  <sheetProtection autoFilter="0"/>
  <phoneticPr fontId="22"/>
  <conditionalFormatting sqref="C6:AG73">
    <cfRule type="expression" dxfId="9" priority="2">
      <formula>C$6&gt;締切日</formula>
    </cfRule>
    <cfRule type="expression" dxfId="8" priority="3">
      <formula>C$2="休"</formula>
    </cfRule>
    <cfRule type="expression" dxfId="7" priority="5">
      <formula>C$7=青色</formula>
    </cfRule>
    <cfRule type="expression" dxfId="6" priority="6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  <formula2>0</formula2>
    </dataValidation>
    <dataValidation showInputMessage="1" showErrorMessage="1" sqref="B8:B73" xr:uid="{00000000-0002-0000-0100-000002000000}">
      <formula1>0</formula1>
      <formula2>0</formula2>
    </dataValidation>
  </dataValidations>
  <hyperlinks>
    <hyperlink ref="B1" r:id="rId1" xr:uid="{00000000-0004-0000-0100-000000000000}"/>
  </hyperlinks>
  <pageMargins left="0.59027777777777801" right="0.196527777777778" top="0.59027777777777801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8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5" defaultRowHeight="13.5" x14ac:dyDescent="0.15"/>
  <cols>
    <col min="1" max="1" width="3.875" customWidth="1"/>
    <col min="2" max="2" width="12.375" customWidth="1"/>
    <col min="3" max="3" width="9.625" customWidth="1"/>
    <col min="4" max="4" width="10.625" customWidth="1"/>
    <col min="5" max="40" width="4.625" style="41" customWidth="1"/>
    <col min="42" max="45" width="5.625" style="42" customWidth="1"/>
  </cols>
  <sheetData>
    <row r="1" spans="1:47" s="13" customFormat="1" ht="18" customHeight="1" x14ac:dyDescent="0.15">
      <c r="B1" s="43">
        <v>43586</v>
      </c>
      <c r="C1" s="44">
        <f>B1-開始日+3</f>
        <v>-577</v>
      </c>
      <c r="D1" s="2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42"/>
      <c r="AQ1" s="42"/>
      <c r="AR1" s="42"/>
      <c r="AS1" s="42"/>
    </row>
    <row r="2" spans="1:47" s="13" customFormat="1" ht="8.4499999999999993" customHeight="1" x14ac:dyDescent="0.15"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P2" s="42"/>
      <c r="AQ2" s="42"/>
      <c r="AR2" s="42"/>
      <c r="AS2" s="42"/>
    </row>
    <row r="3" spans="1:47" s="13" customFormat="1" ht="27.6" customHeight="1" x14ac:dyDescent="0.15">
      <c r="B3" s="47" t="str">
        <f>基本設定!B7 &amp;" 　　"&amp;TEXT(B1,"yyyy年m月d日") &amp; "　　時間帯シート"</f>
        <v>シフト表 　　2019年5月1日　　時間帯シート</v>
      </c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42" t="s">
        <v>65</v>
      </c>
      <c r="AQ3" s="42"/>
      <c r="AR3" s="42"/>
      <c r="AS3" s="42"/>
    </row>
    <row r="4" spans="1:47" s="13" customFormat="1" ht="4.3499999999999996" customHeight="1" x14ac:dyDescent="0.15"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P4" s="42"/>
      <c r="AQ4" s="42"/>
      <c r="AR4" s="42"/>
      <c r="AS4" s="42"/>
    </row>
    <row r="5" spans="1:47" ht="22.35" customHeight="1" x14ac:dyDescent="0.15">
      <c r="A5" s="48" t="s">
        <v>56</v>
      </c>
      <c r="B5" s="48" t="s">
        <v>57</v>
      </c>
      <c r="C5" s="48" t="s">
        <v>66</v>
      </c>
      <c r="D5" s="48" t="s">
        <v>67</v>
      </c>
      <c r="E5" s="49">
        <f>開始時間</f>
        <v>0.29166666666666702</v>
      </c>
      <c r="F5" s="49">
        <f t="shared" ref="F5:AN5" si="0">E5+TIMEVALUE("0:30")</f>
        <v>0.31250000000000033</v>
      </c>
      <c r="G5" s="49">
        <f t="shared" si="0"/>
        <v>0.33333333333333365</v>
      </c>
      <c r="H5" s="49">
        <f t="shared" si="0"/>
        <v>0.35416666666666696</v>
      </c>
      <c r="I5" s="49">
        <f t="shared" si="0"/>
        <v>0.37500000000000028</v>
      </c>
      <c r="J5" s="49">
        <f t="shared" si="0"/>
        <v>0.39583333333333359</v>
      </c>
      <c r="K5" s="49">
        <f t="shared" si="0"/>
        <v>0.41666666666666691</v>
      </c>
      <c r="L5" s="49">
        <f t="shared" si="0"/>
        <v>0.43750000000000022</v>
      </c>
      <c r="M5" s="49">
        <f t="shared" si="0"/>
        <v>0.45833333333333354</v>
      </c>
      <c r="N5" s="49">
        <f t="shared" si="0"/>
        <v>0.47916666666666685</v>
      </c>
      <c r="O5" s="49">
        <f t="shared" si="0"/>
        <v>0.50000000000000022</v>
      </c>
      <c r="P5" s="49">
        <f t="shared" si="0"/>
        <v>0.52083333333333359</v>
      </c>
      <c r="Q5" s="49">
        <f t="shared" si="0"/>
        <v>0.54166666666666696</v>
      </c>
      <c r="R5" s="49">
        <f t="shared" si="0"/>
        <v>0.56250000000000033</v>
      </c>
      <c r="S5" s="49">
        <f t="shared" si="0"/>
        <v>0.5833333333333337</v>
      </c>
      <c r="T5" s="49">
        <f t="shared" si="0"/>
        <v>0.60416666666666707</v>
      </c>
      <c r="U5" s="49">
        <f t="shared" si="0"/>
        <v>0.62500000000000044</v>
      </c>
      <c r="V5" s="49">
        <f t="shared" si="0"/>
        <v>0.64583333333333381</v>
      </c>
      <c r="W5" s="49">
        <f t="shared" si="0"/>
        <v>0.66666666666666718</v>
      </c>
      <c r="X5" s="49">
        <f t="shared" si="0"/>
        <v>0.68750000000000056</v>
      </c>
      <c r="Y5" s="49">
        <f t="shared" si="0"/>
        <v>0.70833333333333393</v>
      </c>
      <c r="Z5" s="49">
        <f t="shared" si="0"/>
        <v>0.7291666666666673</v>
      </c>
      <c r="AA5" s="49">
        <f t="shared" si="0"/>
        <v>0.75000000000000067</v>
      </c>
      <c r="AB5" s="49">
        <f t="shared" si="0"/>
        <v>0.77083333333333404</v>
      </c>
      <c r="AC5" s="49">
        <f t="shared" si="0"/>
        <v>0.79166666666666741</v>
      </c>
      <c r="AD5" s="49">
        <f t="shared" si="0"/>
        <v>0.81250000000000078</v>
      </c>
      <c r="AE5" s="49">
        <f t="shared" si="0"/>
        <v>0.83333333333333415</v>
      </c>
      <c r="AF5" s="49">
        <f t="shared" si="0"/>
        <v>0.85416666666666752</v>
      </c>
      <c r="AG5" s="49">
        <f t="shared" si="0"/>
        <v>0.87500000000000089</v>
      </c>
      <c r="AH5" s="49">
        <f t="shared" si="0"/>
        <v>0.89583333333333426</v>
      </c>
      <c r="AI5" s="49">
        <f t="shared" si="0"/>
        <v>0.91666666666666763</v>
      </c>
      <c r="AJ5" s="49">
        <f t="shared" si="0"/>
        <v>0.937500000000001</v>
      </c>
      <c r="AK5" s="49">
        <f t="shared" si="0"/>
        <v>0.95833333333333437</v>
      </c>
      <c r="AL5" s="49">
        <f t="shared" si="0"/>
        <v>0.97916666666666774</v>
      </c>
      <c r="AM5" s="49">
        <f t="shared" si="0"/>
        <v>1.0000000000000011</v>
      </c>
      <c r="AN5" s="49">
        <f t="shared" si="0"/>
        <v>1.0208333333333344</v>
      </c>
      <c r="AP5" s="50" t="s">
        <v>68</v>
      </c>
      <c r="AQ5" s="50" t="s">
        <v>69</v>
      </c>
      <c r="AR5" s="50" t="s">
        <v>68</v>
      </c>
      <c r="AS5" s="50" t="s">
        <v>69</v>
      </c>
    </row>
    <row r="6" spans="1:47" ht="22.35" customHeight="1" x14ac:dyDescent="0.15">
      <c r="A6" s="51">
        <v>1</v>
      </c>
      <c r="B6" s="52" t="str">
        <f>IFERROR(VLOOKUP($A6,シフト表!$A:$AG,2,0),"")</f>
        <v>尾崎江利子</v>
      </c>
      <c r="C6" s="52" t="str">
        <f>IFERROR(VLOOKUP($A6,シフト表!$A:$AG,$C$1,0),"")</f>
        <v/>
      </c>
      <c r="D6" s="53" t="str">
        <f t="shared" ref="D6:D27" si="1">IFERROR(VLOOKUP($C6,勤務表,2,0),"")</f>
        <v/>
      </c>
      <c r="E6" s="54">
        <f t="shared" ref="E6:N15" si="2">IF($AP6=0,0,IF(AND(COLUMN()&gt;=$AP6,COLUMN()&lt;=$AQ6),1,0))</f>
        <v>0</v>
      </c>
      <c r="F6" s="54">
        <f t="shared" si="2"/>
        <v>0</v>
      </c>
      <c r="G6" s="54">
        <f t="shared" si="2"/>
        <v>0</v>
      </c>
      <c r="H6" s="54">
        <f t="shared" si="2"/>
        <v>0</v>
      </c>
      <c r="I6" s="54">
        <f t="shared" si="2"/>
        <v>0</v>
      </c>
      <c r="J6" s="54">
        <f t="shared" si="2"/>
        <v>0</v>
      </c>
      <c r="K6" s="54">
        <f t="shared" si="2"/>
        <v>0</v>
      </c>
      <c r="L6" s="54">
        <f t="shared" si="2"/>
        <v>0</v>
      </c>
      <c r="M6" s="54">
        <f t="shared" si="2"/>
        <v>0</v>
      </c>
      <c r="N6" s="54">
        <f t="shared" si="2"/>
        <v>0</v>
      </c>
      <c r="O6" s="54">
        <f t="shared" ref="O6:X15" si="3">IF($AP6=0,0,IF(AND(COLUMN()&gt;=$AP6,COLUMN()&lt;=$AQ6),1,0))</f>
        <v>0</v>
      </c>
      <c r="P6" s="54">
        <f t="shared" si="3"/>
        <v>0</v>
      </c>
      <c r="Q6" s="54">
        <f t="shared" si="3"/>
        <v>0</v>
      </c>
      <c r="R6" s="54">
        <f t="shared" si="3"/>
        <v>0</v>
      </c>
      <c r="S6" s="54">
        <f t="shared" si="3"/>
        <v>0</v>
      </c>
      <c r="T6" s="54">
        <f t="shared" si="3"/>
        <v>0</v>
      </c>
      <c r="U6" s="54">
        <f t="shared" si="3"/>
        <v>0</v>
      </c>
      <c r="V6" s="54">
        <f t="shared" si="3"/>
        <v>0</v>
      </c>
      <c r="W6" s="54">
        <f t="shared" si="3"/>
        <v>0</v>
      </c>
      <c r="X6" s="54">
        <f t="shared" si="3"/>
        <v>0</v>
      </c>
      <c r="Y6" s="54">
        <f t="shared" ref="Y6:AH15" si="4">IF($AP6=0,0,IF(AND(COLUMN()&gt;=$AP6,COLUMN()&lt;=$AQ6),1,0))</f>
        <v>0</v>
      </c>
      <c r="Z6" s="54">
        <f t="shared" si="4"/>
        <v>0</v>
      </c>
      <c r="AA6" s="54">
        <f t="shared" si="4"/>
        <v>0</v>
      </c>
      <c r="AB6" s="54">
        <f t="shared" si="4"/>
        <v>0</v>
      </c>
      <c r="AC6" s="54">
        <f t="shared" si="4"/>
        <v>0</v>
      </c>
      <c r="AD6" s="54">
        <f t="shared" si="4"/>
        <v>0</v>
      </c>
      <c r="AE6" s="54">
        <f t="shared" si="4"/>
        <v>0</v>
      </c>
      <c r="AF6" s="54">
        <f t="shared" si="4"/>
        <v>0</v>
      </c>
      <c r="AG6" s="54">
        <f t="shared" si="4"/>
        <v>0</v>
      </c>
      <c r="AH6" s="54">
        <f t="shared" si="4"/>
        <v>0</v>
      </c>
      <c r="AI6" s="54">
        <f t="shared" ref="AI6:AN15" si="5">IF($AP6=0,0,IF(AND(COLUMN()&gt;=$AP6,COLUMN()&lt;=$AQ6),1,0))</f>
        <v>0</v>
      </c>
      <c r="AJ6" s="54">
        <f t="shared" si="5"/>
        <v>0</v>
      </c>
      <c r="AK6" s="54">
        <f t="shared" si="5"/>
        <v>0</v>
      </c>
      <c r="AL6" s="54">
        <f t="shared" si="5"/>
        <v>0</v>
      </c>
      <c r="AM6" s="54">
        <f t="shared" si="5"/>
        <v>0</v>
      </c>
      <c r="AN6" s="54">
        <f t="shared" si="5"/>
        <v>0</v>
      </c>
      <c r="AP6" s="55">
        <f t="shared" ref="AP6:AP27" si="6">IF(AR6=0,0,IF(AR6&lt;開始時間,COLUMN($E$5),ROUND((HOUR(AR6-開始時間)+MINUTE(AR6-開始時間)/60)*2+COLUMN($E$5),0)))</f>
        <v>0</v>
      </c>
      <c r="AQ6" s="55">
        <f t="shared" ref="AQ6:AQ27" si="7">IF(AS6=0,0,ROUND((HOUR(AS6-開始時間)+MINUTE(AS6-開始時間)/60)*2+COLUMN($E$5)-1,0))</f>
        <v>0</v>
      </c>
      <c r="AR6" s="56">
        <f t="shared" ref="AR6:AR27" si="8">IF($C6="",0,IFERROR(VLOOKUP($C6,勤務表,5,0),0))</f>
        <v>0</v>
      </c>
      <c r="AS6" s="56">
        <f t="shared" ref="AS6:AS27" si="9">IF($C6="",0,IFERROR(VLOOKUP($C6,勤務表,6,0),0))</f>
        <v>0</v>
      </c>
      <c r="AU6" s="57"/>
    </row>
    <row r="7" spans="1:47" ht="22.35" customHeight="1" x14ac:dyDescent="0.15">
      <c r="A7" s="51">
        <v>2</v>
      </c>
      <c r="B7" s="52" t="str">
        <f>IFERROR(VLOOKUP($A7,シフト表!$A:$AG,2,0),"")</f>
        <v>徳原京都</v>
      </c>
      <c r="C7" s="52" t="str">
        <f>IFERROR(VLOOKUP($A7,シフト表!$A:$AG,$C$1,0),"")</f>
        <v/>
      </c>
      <c r="D7" s="53" t="str">
        <f t="shared" si="1"/>
        <v/>
      </c>
      <c r="E7" s="54">
        <f t="shared" si="2"/>
        <v>0</v>
      </c>
      <c r="F7" s="54">
        <f t="shared" si="2"/>
        <v>0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3"/>
        <v>0</v>
      </c>
      <c r="P7" s="54">
        <f t="shared" si="3"/>
        <v>0</v>
      </c>
      <c r="Q7" s="54">
        <f t="shared" si="3"/>
        <v>0</v>
      </c>
      <c r="R7" s="54">
        <f t="shared" si="3"/>
        <v>0</v>
      </c>
      <c r="S7" s="54">
        <f t="shared" si="3"/>
        <v>0</v>
      </c>
      <c r="T7" s="54">
        <f t="shared" si="3"/>
        <v>0</v>
      </c>
      <c r="U7" s="54">
        <f t="shared" si="3"/>
        <v>0</v>
      </c>
      <c r="V7" s="54">
        <f t="shared" si="3"/>
        <v>0</v>
      </c>
      <c r="W7" s="54">
        <f t="shared" si="3"/>
        <v>0</v>
      </c>
      <c r="X7" s="54">
        <f t="shared" si="3"/>
        <v>0</v>
      </c>
      <c r="Y7" s="54">
        <f t="shared" si="4"/>
        <v>0</v>
      </c>
      <c r="Z7" s="54">
        <f t="shared" si="4"/>
        <v>0</v>
      </c>
      <c r="AA7" s="54">
        <f t="shared" si="4"/>
        <v>0</v>
      </c>
      <c r="AB7" s="54">
        <f t="shared" si="4"/>
        <v>0</v>
      </c>
      <c r="AC7" s="54">
        <f t="shared" si="4"/>
        <v>0</v>
      </c>
      <c r="AD7" s="54">
        <f t="shared" si="4"/>
        <v>0</v>
      </c>
      <c r="AE7" s="54">
        <f t="shared" si="4"/>
        <v>0</v>
      </c>
      <c r="AF7" s="54">
        <f t="shared" si="4"/>
        <v>0</v>
      </c>
      <c r="AG7" s="54">
        <f t="shared" si="4"/>
        <v>0</v>
      </c>
      <c r="AH7" s="54">
        <f t="shared" si="4"/>
        <v>0</v>
      </c>
      <c r="AI7" s="54">
        <f t="shared" si="5"/>
        <v>0</v>
      </c>
      <c r="AJ7" s="54">
        <f t="shared" si="5"/>
        <v>0</v>
      </c>
      <c r="AK7" s="54">
        <f t="shared" si="5"/>
        <v>0</v>
      </c>
      <c r="AL7" s="54">
        <f t="shared" si="5"/>
        <v>0</v>
      </c>
      <c r="AM7" s="54">
        <f t="shared" si="5"/>
        <v>0</v>
      </c>
      <c r="AN7" s="54">
        <f t="shared" si="5"/>
        <v>0</v>
      </c>
      <c r="AP7" s="55">
        <f t="shared" si="6"/>
        <v>0</v>
      </c>
      <c r="AQ7" s="55">
        <f t="shared" si="7"/>
        <v>0</v>
      </c>
      <c r="AR7" s="56">
        <f t="shared" si="8"/>
        <v>0</v>
      </c>
      <c r="AS7" s="56">
        <f t="shared" si="9"/>
        <v>0</v>
      </c>
    </row>
    <row r="8" spans="1:47" ht="22.35" customHeight="1" x14ac:dyDescent="0.15">
      <c r="A8" s="51">
        <v>3</v>
      </c>
      <c r="B8" s="52">
        <f>IFERROR(VLOOKUP($A8,シフト表!$A:$AG,2,0),"")</f>
        <v>0</v>
      </c>
      <c r="C8" s="52" t="str">
        <f>IFERROR(VLOOKUP($A8,シフト表!$A:$AG,$C$1,0),"")</f>
        <v/>
      </c>
      <c r="D8" s="53" t="str">
        <f t="shared" si="1"/>
        <v/>
      </c>
      <c r="E8" s="54">
        <f t="shared" si="2"/>
        <v>0</v>
      </c>
      <c r="F8" s="54">
        <f t="shared" si="2"/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3"/>
        <v>0</v>
      </c>
      <c r="P8" s="54">
        <f t="shared" si="3"/>
        <v>0</v>
      </c>
      <c r="Q8" s="54">
        <f t="shared" si="3"/>
        <v>0</v>
      </c>
      <c r="R8" s="54">
        <f t="shared" si="3"/>
        <v>0</v>
      </c>
      <c r="S8" s="54">
        <f t="shared" si="3"/>
        <v>0</v>
      </c>
      <c r="T8" s="54">
        <f t="shared" si="3"/>
        <v>0</v>
      </c>
      <c r="U8" s="54">
        <f t="shared" si="3"/>
        <v>0</v>
      </c>
      <c r="V8" s="54">
        <f t="shared" si="3"/>
        <v>0</v>
      </c>
      <c r="W8" s="54">
        <f t="shared" si="3"/>
        <v>0</v>
      </c>
      <c r="X8" s="54">
        <f t="shared" si="3"/>
        <v>0</v>
      </c>
      <c r="Y8" s="54">
        <f t="shared" si="4"/>
        <v>0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  <c r="AD8" s="54">
        <f t="shared" si="4"/>
        <v>0</v>
      </c>
      <c r="AE8" s="54">
        <f t="shared" si="4"/>
        <v>0</v>
      </c>
      <c r="AF8" s="54">
        <f t="shared" si="4"/>
        <v>0</v>
      </c>
      <c r="AG8" s="54">
        <f t="shared" si="4"/>
        <v>0</v>
      </c>
      <c r="AH8" s="54">
        <f t="shared" si="4"/>
        <v>0</v>
      </c>
      <c r="AI8" s="54">
        <f t="shared" si="5"/>
        <v>0</v>
      </c>
      <c r="AJ8" s="54">
        <f t="shared" si="5"/>
        <v>0</v>
      </c>
      <c r="AK8" s="54">
        <f t="shared" si="5"/>
        <v>0</v>
      </c>
      <c r="AL8" s="54">
        <f t="shared" si="5"/>
        <v>0</v>
      </c>
      <c r="AM8" s="54">
        <f t="shared" si="5"/>
        <v>0</v>
      </c>
      <c r="AN8" s="54">
        <f t="shared" si="5"/>
        <v>0</v>
      </c>
      <c r="AP8" s="55">
        <f t="shared" si="6"/>
        <v>0</v>
      </c>
      <c r="AQ8" s="55">
        <f t="shared" si="7"/>
        <v>0</v>
      </c>
      <c r="AR8" s="56">
        <f t="shared" si="8"/>
        <v>0</v>
      </c>
      <c r="AS8" s="56">
        <f t="shared" si="9"/>
        <v>0</v>
      </c>
    </row>
    <row r="9" spans="1:47" ht="22.35" customHeight="1" x14ac:dyDescent="0.15">
      <c r="A9" s="51">
        <v>4</v>
      </c>
      <c r="B9" s="52">
        <f>IFERROR(VLOOKUP($A9,シフト表!$A:$AG,2,0),"")</f>
        <v>0</v>
      </c>
      <c r="C9" s="52" t="str">
        <f>IFERROR(VLOOKUP($A9,シフト表!$A:$AG,$C$1,0),"")</f>
        <v/>
      </c>
      <c r="D9" s="53" t="str">
        <f t="shared" si="1"/>
        <v/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3"/>
        <v>0</v>
      </c>
      <c r="P9" s="54">
        <f t="shared" si="3"/>
        <v>0</v>
      </c>
      <c r="Q9" s="54">
        <f t="shared" si="3"/>
        <v>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54">
        <f t="shared" si="3"/>
        <v>0</v>
      </c>
      <c r="X9" s="54">
        <f t="shared" si="3"/>
        <v>0</v>
      </c>
      <c r="Y9" s="54">
        <f t="shared" si="4"/>
        <v>0</v>
      </c>
      <c r="Z9" s="54">
        <f t="shared" si="4"/>
        <v>0</v>
      </c>
      <c r="AA9" s="54">
        <f t="shared" si="4"/>
        <v>0</v>
      </c>
      <c r="AB9" s="54">
        <f t="shared" si="4"/>
        <v>0</v>
      </c>
      <c r="AC9" s="54">
        <f t="shared" si="4"/>
        <v>0</v>
      </c>
      <c r="AD9" s="54">
        <f t="shared" si="4"/>
        <v>0</v>
      </c>
      <c r="AE9" s="54">
        <f t="shared" si="4"/>
        <v>0</v>
      </c>
      <c r="AF9" s="54">
        <f t="shared" si="4"/>
        <v>0</v>
      </c>
      <c r="AG9" s="54">
        <f t="shared" si="4"/>
        <v>0</v>
      </c>
      <c r="AH9" s="54">
        <f t="shared" si="4"/>
        <v>0</v>
      </c>
      <c r="AI9" s="54">
        <f t="shared" si="5"/>
        <v>0</v>
      </c>
      <c r="AJ9" s="54">
        <f t="shared" si="5"/>
        <v>0</v>
      </c>
      <c r="AK9" s="54">
        <f t="shared" si="5"/>
        <v>0</v>
      </c>
      <c r="AL9" s="54">
        <f t="shared" si="5"/>
        <v>0</v>
      </c>
      <c r="AM9" s="54">
        <f t="shared" si="5"/>
        <v>0</v>
      </c>
      <c r="AN9" s="54">
        <f t="shared" si="5"/>
        <v>0</v>
      </c>
      <c r="AP9" s="55">
        <f t="shared" si="6"/>
        <v>0</v>
      </c>
      <c r="AQ9" s="55">
        <f t="shared" si="7"/>
        <v>0</v>
      </c>
      <c r="AR9" s="56">
        <f t="shared" si="8"/>
        <v>0</v>
      </c>
      <c r="AS9" s="56">
        <f t="shared" si="9"/>
        <v>0</v>
      </c>
    </row>
    <row r="10" spans="1:47" ht="22.35" customHeight="1" x14ac:dyDescent="0.15">
      <c r="A10" s="51">
        <v>5</v>
      </c>
      <c r="B10" s="52">
        <f>IFERROR(VLOOKUP($A10,シフト表!$A:$AG,2,0),"")</f>
        <v>0</v>
      </c>
      <c r="C10" s="52" t="str">
        <f>IFERROR(VLOOKUP($A10,シフト表!$A:$AG,$C$1,0),"")</f>
        <v/>
      </c>
      <c r="D10" s="53" t="str">
        <f t="shared" si="1"/>
        <v/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3"/>
        <v>0</v>
      </c>
      <c r="P10" s="54">
        <f t="shared" si="3"/>
        <v>0</v>
      </c>
      <c r="Q10" s="54">
        <f t="shared" si="3"/>
        <v>0</v>
      </c>
      <c r="R10" s="54">
        <f t="shared" si="3"/>
        <v>0</v>
      </c>
      <c r="S10" s="54">
        <f t="shared" si="3"/>
        <v>0</v>
      </c>
      <c r="T10" s="54">
        <f t="shared" si="3"/>
        <v>0</v>
      </c>
      <c r="U10" s="54">
        <f t="shared" si="3"/>
        <v>0</v>
      </c>
      <c r="V10" s="54">
        <f t="shared" si="3"/>
        <v>0</v>
      </c>
      <c r="W10" s="54">
        <f t="shared" si="3"/>
        <v>0</v>
      </c>
      <c r="X10" s="54">
        <f t="shared" si="3"/>
        <v>0</v>
      </c>
      <c r="Y10" s="54">
        <f t="shared" si="4"/>
        <v>0</v>
      </c>
      <c r="Z10" s="54">
        <f t="shared" si="4"/>
        <v>0</v>
      </c>
      <c r="AA10" s="54">
        <f t="shared" si="4"/>
        <v>0</v>
      </c>
      <c r="AB10" s="54">
        <f t="shared" si="4"/>
        <v>0</v>
      </c>
      <c r="AC10" s="54">
        <f t="shared" si="4"/>
        <v>0</v>
      </c>
      <c r="AD10" s="54">
        <f t="shared" si="4"/>
        <v>0</v>
      </c>
      <c r="AE10" s="54">
        <f t="shared" si="4"/>
        <v>0</v>
      </c>
      <c r="AF10" s="54">
        <f t="shared" si="4"/>
        <v>0</v>
      </c>
      <c r="AG10" s="54">
        <f t="shared" si="4"/>
        <v>0</v>
      </c>
      <c r="AH10" s="54">
        <f t="shared" si="4"/>
        <v>0</v>
      </c>
      <c r="AI10" s="54">
        <f t="shared" si="5"/>
        <v>0</v>
      </c>
      <c r="AJ10" s="54">
        <f t="shared" si="5"/>
        <v>0</v>
      </c>
      <c r="AK10" s="54">
        <f t="shared" si="5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P10" s="55">
        <f t="shared" si="6"/>
        <v>0</v>
      </c>
      <c r="AQ10" s="55">
        <f t="shared" si="7"/>
        <v>0</v>
      </c>
      <c r="AR10" s="56">
        <f t="shared" si="8"/>
        <v>0</v>
      </c>
      <c r="AS10" s="56">
        <f t="shared" si="9"/>
        <v>0</v>
      </c>
    </row>
    <row r="11" spans="1:47" ht="22.35" customHeight="1" x14ac:dyDescent="0.15">
      <c r="A11" s="51">
        <v>6</v>
      </c>
      <c r="B11" s="52">
        <f>IFERROR(VLOOKUP($A11,シフト表!$A:$AG,2,0),"")</f>
        <v>0</v>
      </c>
      <c r="C11" s="52" t="str">
        <f>IFERROR(VLOOKUP($A11,シフト表!$A:$AG,$C$1,0),"")</f>
        <v/>
      </c>
      <c r="D11" s="53" t="str">
        <f t="shared" si="1"/>
        <v/>
      </c>
      <c r="E11" s="54">
        <f t="shared" si="2"/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3"/>
        <v>0</v>
      </c>
      <c r="P11" s="54">
        <f t="shared" si="3"/>
        <v>0</v>
      </c>
      <c r="Q11" s="54">
        <f t="shared" si="3"/>
        <v>0</v>
      </c>
      <c r="R11" s="54">
        <f t="shared" si="3"/>
        <v>0</v>
      </c>
      <c r="S11" s="54">
        <f t="shared" si="3"/>
        <v>0</v>
      </c>
      <c r="T11" s="54">
        <f t="shared" si="3"/>
        <v>0</v>
      </c>
      <c r="U11" s="54">
        <f t="shared" si="3"/>
        <v>0</v>
      </c>
      <c r="V11" s="54">
        <f t="shared" si="3"/>
        <v>0</v>
      </c>
      <c r="W11" s="54">
        <f t="shared" si="3"/>
        <v>0</v>
      </c>
      <c r="X11" s="54">
        <f t="shared" si="3"/>
        <v>0</v>
      </c>
      <c r="Y11" s="54">
        <f t="shared" si="4"/>
        <v>0</v>
      </c>
      <c r="Z11" s="54">
        <f t="shared" si="4"/>
        <v>0</v>
      </c>
      <c r="AA11" s="54">
        <f t="shared" si="4"/>
        <v>0</v>
      </c>
      <c r="AB11" s="54">
        <f t="shared" si="4"/>
        <v>0</v>
      </c>
      <c r="AC11" s="54">
        <f t="shared" si="4"/>
        <v>0</v>
      </c>
      <c r="AD11" s="54">
        <f t="shared" si="4"/>
        <v>0</v>
      </c>
      <c r="AE11" s="54">
        <f t="shared" si="4"/>
        <v>0</v>
      </c>
      <c r="AF11" s="54">
        <f t="shared" si="4"/>
        <v>0</v>
      </c>
      <c r="AG11" s="54">
        <f t="shared" si="4"/>
        <v>0</v>
      </c>
      <c r="AH11" s="54">
        <f t="shared" si="4"/>
        <v>0</v>
      </c>
      <c r="AI11" s="54">
        <f t="shared" si="5"/>
        <v>0</v>
      </c>
      <c r="AJ11" s="54">
        <f t="shared" si="5"/>
        <v>0</v>
      </c>
      <c r="AK11" s="54">
        <f t="shared" si="5"/>
        <v>0</v>
      </c>
      <c r="AL11" s="54">
        <f t="shared" si="5"/>
        <v>0</v>
      </c>
      <c r="AM11" s="54">
        <f t="shared" si="5"/>
        <v>0</v>
      </c>
      <c r="AN11" s="54">
        <f t="shared" si="5"/>
        <v>0</v>
      </c>
      <c r="AP11" s="55">
        <f t="shared" si="6"/>
        <v>0</v>
      </c>
      <c r="AQ11" s="55">
        <f t="shared" si="7"/>
        <v>0</v>
      </c>
      <c r="AR11" s="56">
        <f t="shared" si="8"/>
        <v>0</v>
      </c>
      <c r="AS11" s="56">
        <f t="shared" si="9"/>
        <v>0</v>
      </c>
    </row>
    <row r="12" spans="1:47" ht="22.35" customHeight="1" x14ac:dyDescent="0.15">
      <c r="A12" s="51">
        <v>7</v>
      </c>
      <c r="B12" s="52">
        <f>IFERROR(VLOOKUP($A12,シフト表!$A:$AG,2,0),"")</f>
        <v>0</v>
      </c>
      <c r="C12" s="52" t="str">
        <f>IFERROR(VLOOKUP($A12,シフト表!$A:$AG,$C$1,0),"")</f>
        <v/>
      </c>
      <c r="D12" s="53" t="str">
        <f t="shared" si="1"/>
        <v/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4"/>
        <v>0</v>
      </c>
      <c r="Z12" s="54">
        <f t="shared" si="4"/>
        <v>0</v>
      </c>
      <c r="AA12" s="54">
        <f t="shared" si="4"/>
        <v>0</v>
      </c>
      <c r="AB12" s="54">
        <f t="shared" si="4"/>
        <v>0</v>
      </c>
      <c r="AC12" s="54">
        <f t="shared" si="4"/>
        <v>0</v>
      </c>
      <c r="AD12" s="54">
        <f t="shared" si="4"/>
        <v>0</v>
      </c>
      <c r="AE12" s="54">
        <f t="shared" si="4"/>
        <v>0</v>
      </c>
      <c r="AF12" s="54">
        <f t="shared" si="4"/>
        <v>0</v>
      </c>
      <c r="AG12" s="54">
        <f t="shared" si="4"/>
        <v>0</v>
      </c>
      <c r="AH12" s="54">
        <f t="shared" si="4"/>
        <v>0</v>
      </c>
      <c r="AI12" s="54">
        <f t="shared" si="5"/>
        <v>0</v>
      </c>
      <c r="AJ12" s="54">
        <f t="shared" si="5"/>
        <v>0</v>
      </c>
      <c r="AK12" s="54">
        <f t="shared" si="5"/>
        <v>0</v>
      </c>
      <c r="AL12" s="54">
        <f t="shared" si="5"/>
        <v>0</v>
      </c>
      <c r="AM12" s="54">
        <f t="shared" si="5"/>
        <v>0</v>
      </c>
      <c r="AN12" s="54">
        <f t="shared" si="5"/>
        <v>0</v>
      </c>
      <c r="AP12" s="55">
        <f t="shared" si="6"/>
        <v>0</v>
      </c>
      <c r="AQ12" s="55">
        <f t="shared" si="7"/>
        <v>0</v>
      </c>
      <c r="AR12" s="56">
        <f t="shared" si="8"/>
        <v>0</v>
      </c>
      <c r="AS12" s="56">
        <f t="shared" si="9"/>
        <v>0</v>
      </c>
    </row>
    <row r="13" spans="1:47" ht="22.35" customHeight="1" x14ac:dyDescent="0.15">
      <c r="A13" s="51">
        <v>8</v>
      </c>
      <c r="B13" s="52">
        <f>IFERROR(VLOOKUP($A13,シフト表!$A:$AG,2,0),"")</f>
        <v>0</v>
      </c>
      <c r="C13" s="52" t="str">
        <f>IFERROR(VLOOKUP($A13,シフト表!$A:$AG,$C$1,0),"")</f>
        <v/>
      </c>
      <c r="D13" s="53" t="str">
        <f t="shared" si="1"/>
        <v/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4">
        <f t="shared" si="2"/>
        <v>0</v>
      </c>
      <c r="L13" s="54">
        <f t="shared" si="2"/>
        <v>0</v>
      </c>
      <c r="M13" s="54">
        <f t="shared" si="2"/>
        <v>0</v>
      </c>
      <c r="N13" s="54">
        <f t="shared" si="2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4">
        <f t="shared" si="3"/>
        <v>0</v>
      </c>
      <c r="T13" s="54">
        <f t="shared" si="3"/>
        <v>0</v>
      </c>
      <c r="U13" s="54">
        <f t="shared" si="3"/>
        <v>0</v>
      </c>
      <c r="V13" s="54">
        <f t="shared" si="3"/>
        <v>0</v>
      </c>
      <c r="W13" s="54">
        <f t="shared" si="3"/>
        <v>0</v>
      </c>
      <c r="X13" s="54">
        <f t="shared" si="3"/>
        <v>0</v>
      </c>
      <c r="Y13" s="54">
        <f t="shared" si="4"/>
        <v>0</v>
      </c>
      <c r="Z13" s="54">
        <f t="shared" si="4"/>
        <v>0</v>
      </c>
      <c r="AA13" s="54">
        <f t="shared" si="4"/>
        <v>0</v>
      </c>
      <c r="AB13" s="54">
        <f t="shared" si="4"/>
        <v>0</v>
      </c>
      <c r="AC13" s="54">
        <f t="shared" si="4"/>
        <v>0</v>
      </c>
      <c r="AD13" s="54">
        <f t="shared" si="4"/>
        <v>0</v>
      </c>
      <c r="AE13" s="54">
        <f t="shared" si="4"/>
        <v>0</v>
      </c>
      <c r="AF13" s="54">
        <f t="shared" si="4"/>
        <v>0</v>
      </c>
      <c r="AG13" s="54">
        <f t="shared" si="4"/>
        <v>0</v>
      </c>
      <c r="AH13" s="54">
        <f t="shared" si="4"/>
        <v>0</v>
      </c>
      <c r="AI13" s="54">
        <f t="shared" si="5"/>
        <v>0</v>
      </c>
      <c r="AJ13" s="54">
        <f t="shared" si="5"/>
        <v>0</v>
      </c>
      <c r="AK13" s="54">
        <f t="shared" si="5"/>
        <v>0</v>
      </c>
      <c r="AL13" s="54">
        <f t="shared" si="5"/>
        <v>0</v>
      </c>
      <c r="AM13" s="54">
        <f t="shared" si="5"/>
        <v>0</v>
      </c>
      <c r="AN13" s="54">
        <f t="shared" si="5"/>
        <v>0</v>
      </c>
      <c r="AP13" s="55">
        <f t="shared" si="6"/>
        <v>0</v>
      </c>
      <c r="AQ13" s="55">
        <f t="shared" si="7"/>
        <v>0</v>
      </c>
      <c r="AR13" s="56">
        <f t="shared" si="8"/>
        <v>0</v>
      </c>
      <c r="AS13" s="56">
        <f t="shared" si="9"/>
        <v>0</v>
      </c>
    </row>
    <row r="14" spans="1:47" ht="22.35" customHeight="1" x14ac:dyDescent="0.15">
      <c r="A14" s="51">
        <v>9</v>
      </c>
      <c r="B14" s="52">
        <f>IFERROR(VLOOKUP($A14,シフト表!$A:$AG,2,0),"")</f>
        <v>0</v>
      </c>
      <c r="C14" s="52" t="str">
        <f>IFERROR(VLOOKUP($A14,シフト表!$A:$AG,$C$1,0),"")</f>
        <v/>
      </c>
      <c r="D14" s="53" t="str">
        <f t="shared" si="1"/>
        <v/>
      </c>
      <c r="E14" s="54">
        <f t="shared" si="2"/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0</v>
      </c>
      <c r="S14" s="54">
        <f t="shared" si="3"/>
        <v>0</v>
      </c>
      <c r="T14" s="54">
        <f t="shared" si="3"/>
        <v>0</v>
      </c>
      <c r="U14" s="54">
        <f t="shared" si="3"/>
        <v>0</v>
      </c>
      <c r="V14" s="54">
        <f t="shared" si="3"/>
        <v>0</v>
      </c>
      <c r="W14" s="54">
        <f t="shared" si="3"/>
        <v>0</v>
      </c>
      <c r="X14" s="54">
        <f t="shared" si="3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54">
        <f t="shared" si="4"/>
        <v>0</v>
      </c>
      <c r="AC14" s="54">
        <f t="shared" si="4"/>
        <v>0</v>
      </c>
      <c r="AD14" s="54">
        <f t="shared" si="4"/>
        <v>0</v>
      </c>
      <c r="AE14" s="54">
        <f t="shared" si="4"/>
        <v>0</v>
      </c>
      <c r="AF14" s="54">
        <f t="shared" si="4"/>
        <v>0</v>
      </c>
      <c r="AG14" s="54">
        <f t="shared" si="4"/>
        <v>0</v>
      </c>
      <c r="AH14" s="54">
        <f t="shared" si="4"/>
        <v>0</v>
      </c>
      <c r="AI14" s="54">
        <f t="shared" si="5"/>
        <v>0</v>
      </c>
      <c r="AJ14" s="54">
        <f t="shared" si="5"/>
        <v>0</v>
      </c>
      <c r="AK14" s="54">
        <f t="shared" si="5"/>
        <v>0</v>
      </c>
      <c r="AL14" s="54">
        <f t="shared" si="5"/>
        <v>0</v>
      </c>
      <c r="AM14" s="54">
        <f t="shared" si="5"/>
        <v>0</v>
      </c>
      <c r="AN14" s="54">
        <f t="shared" si="5"/>
        <v>0</v>
      </c>
      <c r="AP14" s="55">
        <f t="shared" si="6"/>
        <v>0</v>
      </c>
      <c r="AQ14" s="55">
        <f t="shared" si="7"/>
        <v>0</v>
      </c>
      <c r="AR14" s="56">
        <f t="shared" si="8"/>
        <v>0</v>
      </c>
      <c r="AS14" s="56">
        <f t="shared" si="9"/>
        <v>0</v>
      </c>
    </row>
    <row r="15" spans="1:47" ht="22.35" customHeight="1" x14ac:dyDescent="0.15">
      <c r="A15" s="51">
        <v>10</v>
      </c>
      <c r="B15" s="52">
        <f>IFERROR(VLOOKUP($A15,シフト表!$A:$AG,2,0),"")</f>
        <v>0</v>
      </c>
      <c r="C15" s="52" t="str">
        <f>IFERROR(VLOOKUP($A15,シフト表!$A:$AG,$C$1,0),"")</f>
        <v/>
      </c>
      <c r="D15" s="53" t="str">
        <f t="shared" si="1"/>
        <v/>
      </c>
      <c r="E15" s="54">
        <f t="shared" si="2"/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54">
        <f t="shared" si="3"/>
        <v>0</v>
      </c>
      <c r="S15" s="54">
        <f t="shared" si="3"/>
        <v>0</v>
      </c>
      <c r="T15" s="54">
        <f t="shared" si="3"/>
        <v>0</v>
      </c>
      <c r="U15" s="54">
        <f t="shared" si="3"/>
        <v>0</v>
      </c>
      <c r="V15" s="54">
        <f t="shared" si="3"/>
        <v>0</v>
      </c>
      <c r="W15" s="54">
        <f t="shared" si="3"/>
        <v>0</v>
      </c>
      <c r="X15" s="54">
        <f t="shared" si="3"/>
        <v>0</v>
      </c>
      <c r="Y15" s="54">
        <f t="shared" si="4"/>
        <v>0</v>
      </c>
      <c r="Z15" s="54">
        <f t="shared" si="4"/>
        <v>0</v>
      </c>
      <c r="AA15" s="54">
        <f t="shared" si="4"/>
        <v>0</v>
      </c>
      <c r="AB15" s="54">
        <f t="shared" si="4"/>
        <v>0</v>
      </c>
      <c r="AC15" s="54">
        <f t="shared" si="4"/>
        <v>0</v>
      </c>
      <c r="AD15" s="54">
        <f t="shared" si="4"/>
        <v>0</v>
      </c>
      <c r="AE15" s="54">
        <f t="shared" si="4"/>
        <v>0</v>
      </c>
      <c r="AF15" s="54">
        <f t="shared" si="4"/>
        <v>0</v>
      </c>
      <c r="AG15" s="54">
        <f t="shared" si="4"/>
        <v>0</v>
      </c>
      <c r="AH15" s="54">
        <f t="shared" si="4"/>
        <v>0</v>
      </c>
      <c r="AI15" s="54">
        <f t="shared" si="5"/>
        <v>0</v>
      </c>
      <c r="AJ15" s="54">
        <f t="shared" si="5"/>
        <v>0</v>
      </c>
      <c r="AK15" s="54">
        <f t="shared" si="5"/>
        <v>0</v>
      </c>
      <c r="AL15" s="54">
        <f t="shared" si="5"/>
        <v>0</v>
      </c>
      <c r="AM15" s="54">
        <f t="shared" si="5"/>
        <v>0</v>
      </c>
      <c r="AN15" s="54">
        <f t="shared" si="5"/>
        <v>0</v>
      </c>
      <c r="AP15" s="55">
        <f t="shared" si="6"/>
        <v>0</v>
      </c>
      <c r="AQ15" s="55">
        <f t="shared" si="7"/>
        <v>0</v>
      </c>
      <c r="AR15" s="56">
        <f t="shared" si="8"/>
        <v>0</v>
      </c>
      <c r="AS15" s="56">
        <f t="shared" si="9"/>
        <v>0</v>
      </c>
    </row>
    <row r="16" spans="1:47" ht="22.35" customHeight="1" x14ac:dyDescent="0.15">
      <c r="A16" s="51">
        <v>11</v>
      </c>
      <c r="B16" s="52">
        <f>IFERROR(VLOOKUP($A16,シフト表!$A:$AG,2,0),"")</f>
        <v>0</v>
      </c>
      <c r="C16" s="52" t="str">
        <f>IFERROR(VLOOKUP($A16,シフト表!$A:$AG,$C$1,0),"")</f>
        <v/>
      </c>
      <c r="D16" s="53" t="str">
        <f t="shared" si="1"/>
        <v/>
      </c>
      <c r="E16" s="54">
        <f t="shared" ref="E16:N27" si="10">IF($AP16=0,0,IF(AND(COLUMN()&gt;=$AP16,COLUMN()&lt;=$AQ16),1,0))</f>
        <v>0</v>
      </c>
      <c r="F16" s="54">
        <f t="shared" si="10"/>
        <v>0</v>
      </c>
      <c r="G16" s="54">
        <f t="shared" si="10"/>
        <v>0</v>
      </c>
      <c r="H16" s="54">
        <f t="shared" si="10"/>
        <v>0</v>
      </c>
      <c r="I16" s="54">
        <f t="shared" si="10"/>
        <v>0</v>
      </c>
      <c r="J16" s="54">
        <f t="shared" si="10"/>
        <v>0</v>
      </c>
      <c r="K16" s="54">
        <f t="shared" si="10"/>
        <v>0</v>
      </c>
      <c r="L16" s="54">
        <f t="shared" si="10"/>
        <v>0</v>
      </c>
      <c r="M16" s="54">
        <f t="shared" si="10"/>
        <v>0</v>
      </c>
      <c r="N16" s="54">
        <f t="shared" si="10"/>
        <v>0</v>
      </c>
      <c r="O16" s="54">
        <f t="shared" ref="O16:X27" si="11">IF($AP16=0,0,IF(AND(COLUMN()&gt;=$AP16,COLUMN()&lt;=$AQ16),1,0))</f>
        <v>0</v>
      </c>
      <c r="P16" s="54">
        <f t="shared" si="11"/>
        <v>0</v>
      </c>
      <c r="Q16" s="54">
        <f t="shared" si="11"/>
        <v>0</v>
      </c>
      <c r="R16" s="54">
        <f t="shared" si="11"/>
        <v>0</v>
      </c>
      <c r="S16" s="54">
        <f t="shared" si="11"/>
        <v>0</v>
      </c>
      <c r="T16" s="54">
        <f t="shared" si="11"/>
        <v>0</v>
      </c>
      <c r="U16" s="54">
        <f t="shared" si="11"/>
        <v>0</v>
      </c>
      <c r="V16" s="54">
        <f t="shared" si="11"/>
        <v>0</v>
      </c>
      <c r="W16" s="54">
        <f t="shared" si="11"/>
        <v>0</v>
      </c>
      <c r="X16" s="54">
        <f t="shared" si="11"/>
        <v>0</v>
      </c>
      <c r="Y16" s="54">
        <f t="shared" ref="Y16:AH27" si="12">IF($AP16=0,0,IF(AND(COLUMN()&gt;=$AP16,COLUMN()&lt;=$AQ16),1,0))</f>
        <v>0</v>
      </c>
      <c r="Z16" s="54">
        <f t="shared" si="12"/>
        <v>0</v>
      </c>
      <c r="AA16" s="54">
        <f t="shared" si="12"/>
        <v>0</v>
      </c>
      <c r="AB16" s="54">
        <f t="shared" si="12"/>
        <v>0</v>
      </c>
      <c r="AC16" s="54">
        <f t="shared" si="12"/>
        <v>0</v>
      </c>
      <c r="AD16" s="54">
        <f t="shared" si="12"/>
        <v>0</v>
      </c>
      <c r="AE16" s="54">
        <f t="shared" si="12"/>
        <v>0</v>
      </c>
      <c r="AF16" s="54">
        <f t="shared" si="12"/>
        <v>0</v>
      </c>
      <c r="AG16" s="54">
        <f t="shared" si="12"/>
        <v>0</v>
      </c>
      <c r="AH16" s="54">
        <f t="shared" si="12"/>
        <v>0</v>
      </c>
      <c r="AI16" s="54">
        <f t="shared" ref="AI16:AN27" si="13">IF($AP16=0,0,IF(AND(COLUMN()&gt;=$AP16,COLUMN()&lt;=$AQ16),1,0))</f>
        <v>0</v>
      </c>
      <c r="AJ16" s="54">
        <f t="shared" si="13"/>
        <v>0</v>
      </c>
      <c r="AK16" s="54">
        <f t="shared" si="13"/>
        <v>0</v>
      </c>
      <c r="AL16" s="54">
        <f t="shared" si="13"/>
        <v>0</v>
      </c>
      <c r="AM16" s="54">
        <f t="shared" si="13"/>
        <v>0</v>
      </c>
      <c r="AN16" s="54">
        <f t="shared" si="13"/>
        <v>0</v>
      </c>
      <c r="AP16" s="55">
        <f t="shared" si="6"/>
        <v>0</v>
      </c>
      <c r="AQ16" s="55">
        <f t="shared" si="7"/>
        <v>0</v>
      </c>
      <c r="AR16" s="56">
        <f t="shared" si="8"/>
        <v>0</v>
      </c>
      <c r="AS16" s="56">
        <f t="shared" si="9"/>
        <v>0</v>
      </c>
    </row>
    <row r="17" spans="1:45" ht="22.35" customHeight="1" x14ac:dyDescent="0.15">
      <c r="A17" s="51">
        <v>12</v>
      </c>
      <c r="B17" s="52">
        <f>IFERROR(VLOOKUP($A17,シフト表!$A:$AG,2,0),"")</f>
        <v>0</v>
      </c>
      <c r="C17" s="52" t="str">
        <f>IFERROR(VLOOKUP($A17,シフト表!$A:$AG,$C$1,0),"")</f>
        <v/>
      </c>
      <c r="D17" s="53" t="str">
        <f t="shared" si="1"/>
        <v/>
      </c>
      <c r="E17" s="54">
        <f t="shared" si="10"/>
        <v>0</v>
      </c>
      <c r="F17" s="54">
        <f t="shared" si="10"/>
        <v>0</v>
      </c>
      <c r="G17" s="54">
        <f t="shared" si="10"/>
        <v>0</v>
      </c>
      <c r="H17" s="54">
        <f t="shared" si="10"/>
        <v>0</v>
      </c>
      <c r="I17" s="54">
        <f t="shared" si="10"/>
        <v>0</v>
      </c>
      <c r="J17" s="54">
        <f t="shared" si="10"/>
        <v>0</v>
      </c>
      <c r="K17" s="54">
        <f t="shared" si="10"/>
        <v>0</v>
      </c>
      <c r="L17" s="54">
        <f t="shared" si="10"/>
        <v>0</v>
      </c>
      <c r="M17" s="54">
        <f t="shared" si="10"/>
        <v>0</v>
      </c>
      <c r="N17" s="54">
        <f t="shared" si="10"/>
        <v>0</v>
      </c>
      <c r="O17" s="54">
        <f t="shared" si="11"/>
        <v>0</v>
      </c>
      <c r="P17" s="54">
        <f t="shared" si="11"/>
        <v>0</v>
      </c>
      <c r="Q17" s="54">
        <f t="shared" si="11"/>
        <v>0</v>
      </c>
      <c r="R17" s="54">
        <f t="shared" si="11"/>
        <v>0</v>
      </c>
      <c r="S17" s="54">
        <f t="shared" si="11"/>
        <v>0</v>
      </c>
      <c r="T17" s="54">
        <f t="shared" si="11"/>
        <v>0</v>
      </c>
      <c r="U17" s="54">
        <f t="shared" si="11"/>
        <v>0</v>
      </c>
      <c r="V17" s="54">
        <f t="shared" si="11"/>
        <v>0</v>
      </c>
      <c r="W17" s="54">
        <f t="shared" si="11"/>
        <v>0</v>
      </c>
      <c r="X17" s="54">
        <f t="shared" si="11"/>
        <v>0</v>
      </c>
      <c r="Y17" s="54">
        <f t="shared" si="12"/>
        <v>0</v>
      </c>
      <c r="Z17" s="54">
        <f t="shared" si="12"/>
        <v>0</v>
      </c>
      <c r="AA17" s="54">
        <f t="shared" si="12"/>
        <v>0</v>
      </c>
      <c r="AB17" s="54">
        <f t="shared" si="12"/>
        <v>0</v>
      </c>
      <c r="AC17" s="54">
        <f t="shared" si="12"/>
        <v>0</v>
      </c>
      <c r="AD17" s="54">
        <f t="shared" si="12"/>
        <v>0</v>
      </c>
      <c r="AE17" s="54">
        <f t="shared" si="12"/>
        <v>0</v>
      </c>
      <c r="AF17" s="54">
        <f t="shared" si="12"/>
        <v>0</v>
      </c>
      <c r="AG17" s="54">
        <f t="shared" si="12"/>
        <v>0</v>
      </c>
      <c r="AH17" s="54">
        <f t="shared" si="12"/>
        <v>0</v>
      </c>
      <c r="AI17" s="54">
        <f t="shared" si="13"/>
        <v>0</v>
      </c>
      <c r="AJ17" s="54">
        <f t="shared" si="13"/>
        <v>0</v>
      </c>
      <c r="AK17" s="54">
        <f t="shared" si="13"/>
        <v>0</v>
      </c>
      <c r="AL17" s="54">
        <f t="shared" si="13"/>
        <v>0</v>
      </c>
      <c r="AM17" s="54">
        <f t="shared" si="13"/>
        <v>0</v>
      </c>
      <c r="AN17" s="54">
        <f t="shared" si="13"/>
        <v>0</v>
      </c>
      <c r="AP17" s="55">
        <f t="shared" si="6"/>
        <v>0</v>
      </c>
      <c r="AQ17" s="55">
        <f t="shared" si="7"/>
        <v>0</v>
      </c>
      <c r="AR17" s="56">
        <f t="shared" si="8"/>
        <v>0</v>
      </c>
      <c r="AS17" s="56">
        <f t="shared" si="9"/>
        <v>0</v>
      </c>
    </row>
    <row r="18" spans="1:45" ht="22.35" customHeight="1" x14ac:dyDescent="0.15">
      <c r="A18" s="51">
        <v>13</v>
      </c>
      <c r="B18" s="52">
        <f>IFERROR(VLOOKUP($A18,シフト表!$A:$AG,2,0),"")</f>
        <v>0</v>
      </c>
      <c r="C18" s="52" t="str">
        <f>IFERROR(VLOOKUP($A18,シフト表!$A:$AG,$C$1,0),"")</f>
        <v/>
      </c>
      <c r="D18" s="53" t="str">
        <f t="shared" si="1"/>
        <v/>
      </c>
      <c r="E18" s="54">
        <f t="shared" si="10"/>
        <v>0</v>
      </c>
      <c r="F18" s="54">
        <f t="shared" si="10"/>
        <v>0</v>
      </c>
      <c r="G18" s="54">
        <f t="shared" si="10"/>
        <v>0</v>
      </c>
      <c r="H18" s="54">
        <f t="shared" si="10"/>
        <v>0</v>
      </c>
      <c r="I18" s="54">
        <f t="shared" si="10"/>
        <v>0</v>
      </c>
      <c r="J18" s="54">
        <f t="shared" si="10"/>
        <v>0</v>
      </c>
      <c r="K18" s="54">
        <f t="shared" si="10"/>
        <v>0</v>
      </c>
      <c r="L18" s="54">
        <f t="shared" si="10"/>
        <v>0</v>
      </c>
      <c r="M18" s="54">
        <f t="shared" si="10"/>
        <v>0</v>
      </c>
      <c r="N18" s="54">
        <f t="shared" si="10"/>
        <v>0</v>
      </c>
      <c r="O18" s="54">
        <f t="shared" si="11"/>
        <v>0</v>
      </c>
      <c r="P18" s="54">
        <f t="shared" si="11"/>
        <v>0</v>
      </c>
      <c r="Q18" s="54">
        <f t="shared" si="11"/>
        <v>0</v>
      </c>
      <c r="R18" s="54">
        <f t="shared" si="11"/>
        <v>0</v>
      </c>
      <c r="S18" s="54">
        <f t="shared" si="11"/>
        <v>0</v>
      </c>
      <c r="T18" s="54">
        <f t="shared" si="11"/>
        <v>0</v>
      </c>
      <c r="U18" s="54">
        <f t="shared" si="11"/>
        <v>0</v>
      </c>
      <c r="V18" s="54">
        <f t="shared" si="11"/>
        <v>0</v>
      </c>
      <c r="W18" s="54">
        <f t="shared" si="11"/>
        <v>0</v>
      </c>
      <c r="X18" s="54">
        <f t="shared" si="11"/>
        <v>0</v>
      </c>
      <c r="Y18" s="54">
        <f t="shared" si="12"/>
        <v>0</v>
      </c>
      <c r="Z18" s="54">
        <f t="shared" si="12"/>
        <v>0</v>
      </c>
      <c r="AA18" s="54">
        <f t="shared" si="12"/>
        <v>0</v>
      </c>
      <c r="AB18" s="54">
        <f t="shared" si="12"/>
        <v>0</v>
      </c>
      <c r="AC18" s="54">
        <f t="shared" si="12"/>
        <v>0</v>
      </c>
      <c r="AD18" s="54">
        <f t="shared" si="12"/>
        <v>0</v>
      </c>
      <c r="AE18" s="54">
        <f t="shared" si="12"/>
        <v>0</v>
      </c>
      <c r="AF18" s="54">
        <f t="shared" si="12"/>
        <v>0</v>
      </c>
      <c r="AG18" s="54">
        <f t="shared" si="12"/>
        <v>0</v>
      </c>
      <c r="AH18" s="54">
        <f t="shared" si="12"/>
        <v>0</v>
      </c>
      <c r="AI18" s="54">
        <f t="shared" si="13"/>
        <v>0</v>
      </c>
      <c r="AJ18" s="54">
        <f t="shared" si="13"/>
        <v>0</v>
      </c>
      <c r="AK18" s="54">
        <f t="shared" si="13"/>
        <v>0</v>
      </c>
      <c r="AL18" s="54">
        <f t="shared" si="13"/>
        <v>0</v>
      </c>
      <c r="AM18" s="54">
        <f t="shared" si="13"/>
        <v>0</v>
      </c>
      <c r="AN18" s="54">
        <f t="shared" si="13"/>
        <v>0</v>
      </c>
      <c r="AP18" s="55">
        <f t="shared" si="6"/>
        <v>0</v>
      </c>
      <c r="AQ18" s="55">
        <f t="shared" si="7"/>
        <v>0</v>
      </c>
      <c r="AR18" s="56">
        <f t="shared" si="8"/>
        <v>0</v>
      </c>
      <c r="AS18" s="56">
        <f t="shared" si="9"/>
        <v>0</v>
      </c>
    </row>
    <row r="19" spans="1:45" ht="22.35" customHeight="1" x14ac:dyDescent="0.15">
      <c r="A19" s="51">
        <v>14</v>
      </c>
      <c r="B19" s="52">
        <f>IFERROR(VLOOKUP($A19,シフト表!$A:$AG,2,0),"")</f>
        <v>0</v>
      </c>
      <c r="C19" s="52" t="str">
        <f>IFERROR(VLOOKUP($A19,シフト表!$A:$AG,$C$1,0),"")</f>
        <v/>
      </c>
      <c r="D19" s="53" t="str">
        <f t="shared" si="1"/>
        <v/>
      </c>
      <c r="E19" s="54">
        <f t="shared" si="10"/>
        <v>0</v>
      </c>
      <c r="F19" s="54">
        <f t="shared" si="10"/>
        <v>0</v>
      </c>
      <c r="G19" s="54">
        <f t="shared" si="10"/>
        <v>0</v>
      </c>
      <c r="H19" s="54">
        <f t="shared" si="10"/>
        <v>0</v>
      </c>
      <c r="I19" s="54">
        <f t="shared" si="10"/>
        <v>0</v>
      </c>
      <c r="J19" s="54">
        <f t="shared" si="10"/>
        <v>0</v>
      </c>
      <c r="K19" s="54">
        <f t="shared" si="10"/>
        <v>0</v>
      </c>
      <c r="L19" s="54">
        <f t="shared" si="10"/>
        <v>0</v>
      </c>
      <c r="M19" s="54">
        <f t="shared" si="10"/>
        <v>0</v>
      </c>
      <c r="N19" s="54">
        <f t="shared" si="10"/>
        <v>0</v>
      </c>
      <c r="O19" s="54">
        <f t="shared" si="11"/>
        <v>0</v>
      </c>
      <c r="P19" s="54">
        <f t="shared" si="11"/>
        <v>0</v>
      </c>
      <c r="Q19" s="54">
        <f t="shared" si="11"/>
        <v>0</v>
      </c>
      <c r="R19" s="54">
        <f t="shared" si="11"/>
        <v>0</v>
      </c>
      <c r="S19" s="54">
        <f t="shared" si="11"/>
        <v>0</v>
      </c>
      <c r="T19" s="54">
        <f t="shared" si="11"/>
        <v>0</v>
      </c>
      <c r="U19" s="54">
        <f t="shared" si="11"/>
        <v>0</v>
      </c>
      <c r="V19" s="54">
        <f t="shared" si="11"/>
        <v>0</v>
      </c>
      <c r="W19" s="54">
        <f t="shared" si="11"/>
        <v>0</v>
      </c>
      <c r="X19" s="54">
        <f t="shared" si="11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3"/>
        <v>0</v>
      </c>
      <c r="AJ19" s="54">
        <f t="shared" si="13"/>
        <v>0</v>
      </c>
      <c r="AK19" s="54">
        <f t="shared" si="13"/>
        <v>0</v>
      </c>
      <c r="AL19" s="54">
        <f t="shared" si="13"/>
        <v>0</v>
      </c>
      <c r="AM19" s="54">
        <f t="shared" si="13"/>
        <v>0</v>
      </c>
      <c r="AN19" s="54">
        <f t="shared" si="13"/>
        <v>0</v>
      </c>
      <c r="AP19" s="55">
        <f t="shared" si="6"/>
        <v>0</v>
      </c>
      <c r="AQ19" s="55">
        <f t="shared" si="7"/>
        <v>0</v>
      </c>
      <c r="AR19" s="56">
        <f t="shared" si="8"/>
        <v>0</v>
      </c>
      <c r="AS19" s="56">
        <f t="shared" si="9"/>
        <v>0</v>
      </c>
    </row>
    <row r="20" spans="1:45" ht="22.35" customHeight="1" x14ac:dyDescent="0.15">
      <c r="A20" s="51">
        <v>15</v>
      </c>
      <c r="B20" s="52">
        <f>IFERROR(VLOOKUP($A20,シフト表!$A:$AG,2,0),"")</f>
        <v>0</v>
      </c>
      <c r="C20" s="52" t="str">
        <f>IFERROR(VLOOKUP($A20,シフト表!$A:$AG,$C$1,0),"")</f>
        <v/>
      </c>
      <c r="D20" s="53" t="str">
        <f t="shared" si="1"/>
        <v/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54">
        <f t="shared" si="10"/>
        <v>0</v>
      </c>
      <c r="L20" s="54">
        <f t="shared" si="10"/>
        <v>0</v>
      </c>
      <c r="M20" s="54">
        <f t="shared" si="10"/>
        <v>0</v>
      </c>
      <c r="N20" s="54">
        <f t="shared" si="10"/>
        <v>0</v>
      </c>
      <c r="O20" s="54">
        <f t="shared" si="11"/>
        <v>0</v>
      </c>
      <c r="P20" s="54">
        <f t="shared" si="11"/>
        <v>0</v>
      </c>
      <c r="Q20" s="54">
        <f t="shared" si="11"/>
        <v>0</v>
      </c>
      <c r="R20" s="54">
        <f t="shared" si="11"/>
        <v>0</v>
      </c>
      <c r="S20" s="54">
        <f t="shared" si="11"/>
        <v>0</v>
      </c>
      <c r="T20" s="54">
        <f t="shared" si="11"/>
        <v>0</v>
      </c>
      <c r="U20" s="54">
        <f t="shared" si="11"/>
        <v>0</v>
      </c>
      <c r="V20" s="54">
        <f t="shared" si="11"/>
        <v>0</v>
      </c>
      <c r="W20" s="54">
        <f t="shared" si="11"/>
        <v>0</v>
      </c>
      <c r="X20" s="54">
        <f t="shared" si="11"/>
        <v>0</v>
      </c>
      <c r="Y20" s="54">
        <f t="shared" si="12"/>
        <v>0</v>
      </c>
      <c r="Z20" s="54">
        <f t="shared" si="12"/>
        <v>0</v>
      </c>
      <c r="AA20" s="54">
        <f t="shared" si="12"/>
        <v>0</v>
      </c>
      <c r="AB20" s="54">
        <f t="shared" si="12"/>
        <v>0</v>
      </c>
      <c r="AC20" s="54">
        <f t="shared" si="12"/>
        <v>0</v>
      </c>
      <c r="AD20" s="54">
        <f t="shared" si="12"/>
        <v>0</v>
      </c>
      <c r="AE20" s="54">
        <f t="shared" si="12"/>
        <v>0</v>
      </c>
      <c r="AF20" s="54">
        <f t="shared" si="12"/>
        <v>0</v>
      </c>
      <c r="AG20" s="54">
        <f t="shared" si="12"/>
        <v>0</v>
      </c>
      <c r="AH20" s="54">
        <f t="shared" si="12"/>
        <v>0</v>
      </c>
      <c r="AI20" s="54">
        <f t="shared" si="13"/>
        <v>0</v>
      </c>
      <c r="AJ20" s="54">
        <f t="shared" si="13"/>
        <v>0</v>
      </c>
      <c r="AK20" s="54">
        <f t="shared" si="13"/>
        <v>0</v>
      </c>
      <c r="AL20" s="54">
        <f t="shared" si="13"/>
        <v>0</v>
      </c>
      <c r="AM20" s="54">
        <f t="shared" si="13"/>
        <v>0</v>
      </c>
      <c r="AN20" s="54">
        <f t="shared" si="13"/>
        <v>0</v>
      </c>
      <c r="AP20" s="55">
        <f t="shared" si="6"/>
        <v>0</v>
      </c>
      <c r="AQ20" s="55">
        <f t="shared" si="7"/>
        <v>0</v>
      </c>
      <c r="AR20" s="56">
        <f t="shared" si="8"/>
        <v>0</v>
      </c>
      <c r="AS20" s="56">
        <f t="shared" si="9"/>
        <v>0</v>
      </c>
    </row>
    <row r="21" spans="1:45" ht="22.35" customHeight="1" x14ac:dyDescent="0.15">
      <c r="A21" s="51">
        <v>16</v>
      </c>
      <c r="B21" s="52">
        <f>IFERROR(VLOOKUP($A21,シフト表!$A:$AG,2,0),"")</f>
        <v>0</v>
      </c>
      <c r="C21" s="52" t="str">
        <f>IFERROR(VLOOKUP($A21,シフト表!$A:$AG,$C$1,0),"")</f>
        <v/>
      </c>
      <c r="D21" s="53" t="str">
        <f t="shared" si="1"/>
        <v/>
      </c>
      <c r="E21" s="54">
        <f t="shared" si="10"/>
        <v>0</v>
      </c>
      <c r="F21" s="54">
        <f t="shared" si="10"/>
        <v>0</v>
      </c>
      <c r="G21" s="54">
        <f t="shared" si="10"/>
        <v>0</v>
      </c>
      <c r="H21" s="54">
        <f t="shared" si="10"/>
        <v>0</v>
      </c>
      <c r="I21" s="54">
        <f t="shared" si="10"/>
        <v>0</v>
      </c>
      <c r="J21" s="54">
        <f t="shared" si="10"/>
        <v>0</v>
      </c>
      <c r="K21" s="54">
        <f t="shared" si="10"/>
        <v>0</v>
      </c>
      <c r="L21" s="54">
        <f t="shared" si="10"/>
        <v>0</v>
      </c>
      <c r="M21" s="54">
        <f t="shared" si="10"/>
        <v>0</v>
      </c>
      <c r="N21" s="54">
        <f t="shared" si="10"/>
        <v>0</v>
      </c>
      <c r="O21" s="54">
        <f t="shared" si="11"/>
        <v>0</v>
      </c>
      <c r="P21" s="54">
        <f t="shared" si="11"/>
        <v>0</v>
      </c>
      <c r="Q21" s="54">
        <f t="shared" si="11"/>
        <v>0</v>
      </c>
      <c r="R21" s="54">
        <f t="shared" si="11"/>
        <v>0</v>
      </c>
      <c r="S21" s="54">
        <f t="shared" si="11"/>
        <v>0</v>
      </c>
      <c r="T21" s="54">
        <f t="shared" si="11"/>
        <v>0</v>
      </c>
      <c r="U21" s="54">
        <f t="shared" si="11"/>
        <v>0</v>
      </c>
      <c r="V21" s="54">
        <f t="shared" si="11"/>
        <v>0</v>
      </c>
      <c r="W21" s="54">
        <f t="shared" si="11"/>
        <v>0</v>
      </c>
      <c r="X21" s="54">
        <f t="shared" si="11"/>
        <v>0</v>
      </c>
      <c r="Y21" s="54">
        <f t="shared" si="12"/>
        <v>0</v>
      </c>
      <c r="Z21" s="54">
        <f t="shared" si="12"/>
        <v>0</v>
      </c>
      <c r="AA21" s="54">
        <f t="shared" si="12"/>
        <v>0</v>
      </c>
      <c r="AB21" s="54">
        <f t="shared" si="12"/>
        <v>0</v>
      </c>
      <c r="AC21" s="54">
        <f t="shared" si="12"/>
        <v>0</v>
      </c>
      <c r="AD21" s="54">
        <f t="shared" si="12"/>
        <v>0</v>
      </c>
      <c r="AE21" s="54">
        <f t="shared" si="12"/>
        <v>0</v>
      </c>
      <c r="AF21" s="54">
        <f t="shared" si="12"/>
        <v>0</v>
      </c>
      <c r="AG21" s="54">
        <f t="shared" si="12"/>
        <v>0</v>
      </c>
      <c r="AH21" s="54">
        <f t="shared" si="12"/>
        <v>0</v>
      </c>
      <c r="AI21" s="54">
        <f t="shared" si="13"/>
        <v>0</v>
      </c>
      <c r="AJ21" s="54">
        <f t="shared" si="13"/>
        <v>0</v>
      </c>
      <c r="AK21" s="54">
        <f t="shared" si="13"/>
        <v>0</v>
      </c>
      <c r="AL21" s="54">
        <f t="shared" si="13"/>
        <v>0</v>
      </c>
      <c r="AM21" s="54">
        <f t="shared" si="13"/>
        <v>0</v>
      </c>
      <c r="AN21" s="54">
        <f t="shared" si="13"/>
        <v>0</v>
      </c>
      <c r="AP21" s="55">
        <f t="shared" si="6"/>
        <v>0</v>
      </c>
      <c r="AQ21" s="55">
        <f t="shared" si="7"/>
        <v>0</v>
      </c>
      <c r="AR21" s="56">
        <f t="shared" si="8"/>
        <v>0</v>
      </c>
      <c r="AS21" s="56">
        <f t="shared" si="9"/>
        <v>0</v>
      </c>
    </row>
    <row r="22" spans="1:45" ht="22.35" customHeight="1" x14ac:dyDescent="0.15">
      <c r="A22" s="51">
        <v>17</v>
      </c>
      <c r="B22" s="52">
        <f>IFERROR(VLOOKUP($A22,シフト表!$A:$AG,2,0),"")</f>
        <v>0</v>
      </c>
      <c r="C22" s="52" t="str">
        <f>IFERROR(VLOOKUP($A22,シフト表!$A:$AG,$C$1,0),"")</f>
        <v/>
      </c>
      <c r="D22" s="53" t="str">
        <f t="shared" si="1"/>
        <v/>
      </c>
      <c r="E22" s="54">
        <f t="shared" si="10"/>
        <v>0</v>
      </c>
      <c r="F22" s="54">
        <f t="shared" si="10"/>
        <v>0</v>
      </c>
      <c r="G22" s="54">
        <f t="shared" si="10"/>
        <v>0</v>
      </c>
      <c r="H22" s="54">
        <f t="shared" si="10"/>
        <v>0</v>
      </c>
      <c r="I22" s="54">
        <f t="shared" si="10"/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1"/>
        <v>0</v>
      </c>
      <c r="P22" s="54">
        <f t="shared" si="11"/>
        <v>0</v>
      </c>
      <c r="Q22" s="54">
        <f t="shared" si="11"/>
        <v>0</v>
      </c>
      <c r="R22" s="54">
        <f t="shared" si="11"/>
        <v>0</v>
      </c>
      <c r="S22" s="54">
        <f t="shared" si="11"/>
        <v>0</v>
      </c>
      <c r="T22" s="54">
        <f t="shared" si="11"/>
        <v>0</v>
      </c>
      <c r="U22" s="54">
        <f t="shared" si="11"/>
        <v>0</v>
      </c>
      <c r="V22" s="54">
        <f t="shared" si="11"/>
        <v>0</v>
      </c>
      <c r="W22" s="54">
        <f t="shared" si="11"/>
        <v>0</v>
      </c>
      <c r="X22" s="54">
        <f t="shared" si="11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3"/>
        <v>0</v>
      </c>
      <c r="AJ22" s="54">
        <f t="shared" si="13"/>
        <v>0</v>
      </c>
      <c r="AK22" s="54">
        <f t="shared" si="13"/>
        <v>0</v>
      </c>
      <c r="AL22" s="54">
        <f t="shared" si="13"/>
        <v>0</v>
      </c>
      <c r="AM22" s="54">
        <f t="shared" si="13"/>
        <v>0</v>
      </c>
      <c r="AN22" s="54">
        <f t="shared" si="13"/>
        <v>0</v>
      </c>
      <c r="AP22" s="55">
        <f t="shared" si="6"/>
        <v>0</v>
      </c>
      <c r="AQ22" s="55">
        <f t="shared" si="7"/>
        <v>0</v>
      </c>
      <c r="AR22" s="56">
        <f t="shared" si="8"/>
        <v>0</v>
      </c>
      <c r="AS22" s="56">
        <f t="shared" si="9"/>
        <v>0</v>
      </c>
    </row>
    <row r="23" spans="1:45" ht="22.35" customHeight="1" x14ac:dyDescent="0.15">
      <c r="A23" s="51">
        <v>18</v>
      </c>
      <c r="B23" s="52">
        <f>IFERROR(VLOOKUP($A23,シフト表!$A:$AG,2,0),"")</f>
        <v>0</v>
      </c>
      <c r="C23" s="52" t="str">
        <f>IFERROR(VLOOKUP($A23,シフト表!$A:$AG,$C$1,0),"")</f>
        <v/>
      </c>
      <c r="D23" s="53" t="str">
        <f t="shared" si="1"/>
        <v/>
      </c>
      <c r="E23" s="54">
        <f t="shared" si="10"/>
        <v>0</v>
      </c>
      <c r="F23" s="54">
        <f t="shared" si="10"/>
        <v>0</v>
      </c>
      <c r="G23" s="54">
        <f t="shared" si="10"/>
        <v>0</v>
      </c>
      <c r="H23" s="54">
        <f t="shared" si="10"/>
        <v>0</v>
      </c>
      <c r="I23" s="54">
        <f t="shared" si="10"/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54">
        <f t="shared" si="11"/>
        <v>0</v>
      </c>
      <c r="V23" s="54">
        <f t="shared" si="11"/>
        <v>0</v>
      </c>
      <c r="W23" s="54">
        <f t="shared" si="11"/>
        <v>0</v>
      </c>
      <c r="X23" s="54">
        <f t="shared" si="11"/>
        <v>0</v>
      </c>
      <c r="Y23" s="54">
        <f t="shared" si="12"/>
        <v>0</v>
      </c>
      <c r="Z23" s="54">
        <f t="shared" si="12"/>
        <v>0</v>
      </c>
      <c r="AA23" s="54">
        <f t="shared" si="12"/>
        <v>0</v>
      </c>
      <c r="AB23" s="54">
        <f t="shared" si="12"/>
        <v>0</v>
      </c>
      <c r="AC23" s="54">
        <f t="shared" si="12"/>
        <v>0</v>
      </c>
      <c r="AD23" s="54">
        <f t="shared" si="12"/>
        <v>0</v>
      </c>
      <c r="AE23" s="54">
        <f t="shared" si="12"/>
        <v>0</v>
      </c>
      <c r="AF23" s="54">
        <f t="shared" si="12"/>
        <v>0</v>
      </c>
      <c r="AG23" s="54">
        <f t="shared" si="12"/>
        <v>0</v>
      </c>
      <c r="AH23" s="54">
        <f t="shared" si="12"/>
        <v>0</v>
      </c>
      <c r="AI23" s="54">
        <f t="shared" si="13"/>
        <v>0</v>
      </c>
      <c r="AJ23" s="54">
        <f t="shared" si="13"/>
        <v>0</v>
      </c>
      <c r="AK23" s="54">
        <f t="shared" si="13"/>
        <v>0</v>
      </c>
      <c r="AL23" s="54">
        <f t="shared" si="13"/>
        <v>0</v>
      </c>
      <c r="AM23" s="54">
        <f t="shared" si="13"/>
        <v>0</v>
      </c>
      <c r="AN23" s="54">
        <f t="shared" si="13"/>
        <v>0</v>
      </c>
      <c r="AP23" s="55">
        <f t="shared" si="6"/>
        <v>0</v>
      </c>
      <c r="AQ23" s="55">
        <f t="shared" si="7"/>
        <v>0</v>
      </c>
      <c r="AR23" s="56">
        <f t="shared" si="8"/>
        <v>0</v>
      </c>
      <c r="AS23" s="56">
        <f t="shared" si="9"/>
        <v>0</v>
      </c>
    </row>
    <row r="24" spans="1:45" ht="22.35" customHeight="1" x14ac:dyDescent="0.15">
      <c r="A24" s="51">
        <v>19</v>
      </c>
      <c r="B24" s="52">
        <f>IFERROR(VLOOKUP($A24,シフト表!$A:$AG,2,0),"")</f>
        <v>0</v>
      </c>
      <c r="C24" s="52" t="str">
        <f>IFERROR(VLOOKUP($A24,シフト表!$A:$AG,$C$1,0),"")</f>
        <v/>
      </c>
      <c r="D24" s="53" t="str">
        <f t="shared" si="1"/>
        <v/>
      </c>
      <c r="E24" s="54">
        <f t="shared" si="10"/>
        <v>0</v>
      </c>
      <c r="F24" s="54">
        <f t="shared" si="10"/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4">
        <f t="shared" si="11"/>
        <v>0</v>
      </c>
      <c r="S24" s="54">
        <f t="shared" si="11"/>
        <v>0</v>
      </c>
      <c r="T24" s="54">
        <f t="shared" si="11"/>
        <v>0</v>
      </c>
      <c r="U24" s="54">
        <f t="shared" si="11"/>
        <v>0</v>
      </c>
      <c r="V24" s="54">
        <f t="shared" si="11"/>
        <v>0</v>
      </c>
      <c r="W24" s="54">
        <f t="shared" si="11"/>
        <v>0</v>
      </c>
      <c r="X24" s="54">
        <f t="shared" si="11"/>
        <v>0</v>
      </c>
      <c r="Y24" s="54">
        <f t="shared" si="12"/>
        <v>0</v>
      </c>
      <c r="Z24" s="54">
        <f t="shared" si="12"/>
        <v>0</v>
      </c>
      <c r="AA24" s="54">
        <f t="shared" si="12"/>
        <v>0</v>
      </c>
      <c r="AB24" s="54">
        <f t="shared" si="12"/>
        <v>0</v>
      </c>
      <c r="AC24" s="54">
        <f t="shared" si="12"/>
        <v>0</v>
      </c>
      <c r="AD24" s="54">
        <f t="shared" si="12"/>
        <v>0</v>
      </c>
      <c r="AE24" s="54">
        <f t="shared" si="12"/>
        <v>0</v>
      </c>
      <c r="AF24" s="54">
        <f t="shared" si="12"/>
        <v>0</v>
      </c>
      <c r="AG24" s="54">
        <f t="shared" si="12"/>
        <v>0</v>
      </c>
      <c r="AH24" s="54">
        <f t="shared" si="12"/>
        <v>0</v>
      </c>
      <c r="AI24" s="54">
        <f t="shared" si="13"/>
        <v>0</v>
      </c>
      <c r="AJ24" s="54">
        <f t="shared" si="13"/>
        <v>0</v>
      </c>
      <c r="AK24" s="54">
        <f t="shared" si="13"/>
        <v>0</v>
      </c>
      <c r="AL24" s="54">
        <f t="shared" si="13"/>
        <v>0</v>
      </c>
      <c r="AM24" s="54">
        <f t="shared" si="13"/>
        <v>0</v>
      </c>
      <c r="AN24" s="54">
        <f t="shared" si="13"/>
        <v>0</v>
      </c>
      <c r="AP24" s="55">
        <f t="shared" si="6"/>
        <v>0</v>
      </c>
      <c r="AQ24" s="55">
        <f t="shared" si="7"/>
        <v>0</v>
      </c>
      <c r="AR24" s="56">
        <f t="shared" si="8"/>
        <v>0</v>
      </c>
      <c r="AS24" s="56">
        <f t="shared" si="9"/>
        <v>0</v>
      </c>
    </row>
    <row r="25" spans="1:45" ht="22.35" customHeight="1" x14ac:dyDescent="0.15">
      <c r="A25" s="51">
        <v>20</v>
      </c>
      <c r="B25" s="52">
        <f>IFERROR(VLOOKUP($A25,シフト表!$A:$AG,2,0),"")</f>
        <v>0</v>
      </c>
      <c r="C25" s="52" t="str">
        <f>IFERROR(VLOOKUP($A25,シフト表!$A:$AG,$C$1,0),"")</f>
        <v/>
      </c>
      <c r="D25" s="53" t="str">
        <f t="shared" si="1"/>
        <v/>
      </c>
      <c r="E25" s="54">
        <f t="shared" si="10"/>
        <v>0</v>
      </c>
      <c r="F25" s="54">
        <f t="shared" si="10"/>
        <v>0</v>
      </c>
      <c r="G25" s="54">
        <f t="shared" si="10"/>
        <v>0</v>
      </c>
      <c r="H25" s="54">
        <f t="shared" si="10"/>
        <v>0</v>
      </c>
      <c r="I25" s="54">
        <f t="shared" si="10"/>
        <v>0</v>
      </c>
      <c r="J25" s="54">
        <f t="shared" si="10"/>
        <v>0</v>
      </c>
      <c r="K25" s="54">
        <f t="shared" si="10"/>
        <v>0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1"/>
        <v>0</v>
      </c>
      <c r="P25" s="54">
        <f t="shared" si="11"/>
        <v>0</v>
      </c>
      <c r="Q25" s="54">
        <f t="shared" si="11"/>
        <v>0</v>
      </c>
      <c r="R25" s="54">
        <f t="shared" si="11"/>
        <v>0</v>
      </c>
      <c r="S25" s="54">
        <f t="shared" si="11"/>
        <v>0</v>
      </c>
      <c r="T25" s="54">
        <f t="shared" si="11"/>
        <v>0</v>
      </c>
      <c r="U25" s="54">
        <f t="shared" si="11"/>
        <v>0</v>
      </c>
      <c r="V25" s="54">
        <f t="shared" si="11"/>
        <v>0</v>
      </c>
      <c r="W25" s="54">
        <f t="shared" si="11"/>
        <v>0</v>
      </c>
      <c r="X25" s="54">
        <f t="shared" si="11"/>
        <v>0</v>
      </c>
      <c r="Y25" s="54">
        <f t="shared" si="12"/>
        <v>0</v>
      </c>
      <c r="Z25" s="54">
        <f t="shared" si="12"/>
        <v>0</v>
      </c>
      <c r="AA25" s="54">
        <f t="shared" si="12"/>
        <v>0</v>
      </c>
      <c r="AB25" s="54">
        <f t="shared" si="12"/>
        <v>0</v>
      </c>
      <c r="AC25" s="54">
        <f t="shared" si="12"/>
        <v>0</v>
      </c>
      <c r="AD25" s="54">
        <f t="shared" si="12"/>
        <v>0</v>
      </c>
      <c r="AE25" s="54">
        <f t="shared" si="12"/>
        <v>0</v>
      </c>
      <c r="AF25" s="54">
        <f t="shared" si="12"/>
        <v>0</v>
      </c>
      <c r="AG25" s="54">
        <f t="shared" si="12"/>
        <v>0</v>
      </c>
      <c r="AH25" s="54">
        <f t="shared" si="12"/>
        <v>0</v>
      </c>
      <c r="AI25" s="54">
        <f t="shared" si="13"/>
        <v>0</v>
      </c>
      <c r="AJ25" s="54">
        <f t="shared" si="13"/>
        <v>0</v>
      </c>
      <c r="AK25" s="54">
        <f t="shared" si="13"/>
        <v>0</v>
      </c>
      <c r="AL25" s="54">
        <f t="shared" si="13"/>
        <v>0</v>
      </c>
      <c r="AM25" s="54">
        <f t="shared" si="13"/>
        <v>0</v>
      </c>
      <c r="AN25" s="54">
        <f t="shared" si="13"/>
        <v>0</v>
      </c>
      <c r="AP25" s="55">
        <f t="shared" si="6"/>
        <v>0</v>
      </c>
      <c r="AQ25" s="55">
        <f t="shared" si="7"/>
        <v>0</v>
      </c>
      <c r="AR25" s="56">
        <f t="shared" si="8"/>
        <v>0</v>
      </c>
      <c r="AS25" s="56">
        <f t="shared" si="9"/>
        <v>0</v>
      </c>
    </row>
    <row r="26" spans="1:45" ht="22.35" customHeight="1" x14ac:dyDescent="0.15">
      <c r="A26" s="51">
        <v>21</v>
      </c>
      <c r="B26" s="52">
        <f>IFERROR(VLOOKUP($A26,シフト表!$A:$AG,2,0),"")</f>
        <v>0</v>
      </c>
      <c r="C26" s="52" t="str">
        <f>IFERROR(VLOOKUP($A26,シフト表!$A:$AG,$C$1,0),"")</f>
        <v/>
      </c>
      <c r="D26" s="53" t="str">
        <f t="shared" si="1"/>
        <v/>
      </c>
      <c r="E26" s="54">
        <f t="shared" si="10"/>
        <v>0</v>
      </c>
      <c r="F26" s="54">
        <f t="shared" si="10"/>
        <v>0</v>
      </c>
      <c r="G26" s="54">
        <f t="shared" si="10"/>
        <v>0</v>
      </c>
      <c r="H26" s="54">
        <f t="shared" si="10"/>
        <v>0</v>
      </c>
      <c r="I26" s="54">
        <f t="shared" si="10"/>
        <v>0</v>
      </c>
      <c r="J26" s="54">
        <f t="shared" si="10"/>
        <v>0</v>
      </c>
      <c r="K26" s="54">
        <f t="shared" si="10"/>
        <v>0</v>
      </c>
      <c r="L26" s="54">
        <f t="shared" si="10"/>
        <v>0</v>
      </c>
      <c r="M26" s="54">
        <f t="shared" si="10"/>
        <v>0</v>
      </c>
      <c r="N26" s="54">
        <f t="shared" si="10"/>
        <v>0</v>
      </c>
      <c r="O26" s="54">
        <f t="shared" si="11"/>
        <v>0</v>
      </c>
      <c r="P26" s="54">
        <f t="shared" si="11"/>
        <v>0</v>
      </c>
      <c r="Q26" s="54">
        <f t="shared" si="11"/>
        <v>0</v>
      </c>
      <c r="R26" s="54">
        <f t="shared" si="11"/>
        <v>0</v>
      </c>
      <c r="S26" s="54">
        <f t="shared" si="11"/>
        <v>0</v>
      </c>
      <c r="T26" s="54">
        <f t="shared" si="11"/>
        <v>0</v>
      </c>
      <c r="U26" s="54">
        <f t="shared" si="11"/>
        <v>0</v>
      </c>
      <c r="V26" s="54">
        <f t="shared" si="11"/>
        <v>0</v>
      </c>
      <c r="W26" s="54">
        <f t="shared" si="11"/>
        <v>0</v>
      </c>
      <c r="X26" s="54">
        <f t="shared" si="11"/>
        <v>0</v>
      </c>
      <c r="Y26" s="54">
        <f t="shared" si="12"/>
        <v>0</v>
      </c>
      <c r="Z26" s="54">
        <f t="shared" si="12"/>
        <v>0</v>
      </c>
      <c r="AA26" s="54">
        <f t="shared" si="12"/>
        <v>0</v>
      </c>
      <c r="AB26" s="54">
        <f t="shared" si="12"/>
        <v>0</v>
      </c>
      <c r="AC26" s="54">
        <f t="shared" si="12"/>
        <v>0</v>
      </c>
      <c r="AD26" s="54">
        <f t="shared" si="12"/>
        <v>0</v>
      </c>
      <c r="AE26" s="54">
        <f t="shared" si="12"/>
        <v>0</v>
      </c>
      <c r="AF26" s="54">
        <f t="shared" si="12"/>
        <v>0</v>
      </c>
      <c r="AG26" s="54">
        <f t="shared" si="12"/>
        <v>0</v>
      </c>
      <c r="AH26" s="54">
        <f t="shared" si="12"/>
        <v>0</v>
      </c>
      <c r="AI26" s="54">
        <f t="shared" si="13"/>
        <v>0</v>
      </c>
      <c r="AJ26" s="54">
        <f t="shared" si="13"/>
        <v>0</v>
      </c>
      <c r="AK26" s="54">
        <f t="shared" si="13"/>
        <v>0</v>
      </c>
      <c r="AL26" s="54">
        <f t="shared" si="13"/>
        <v>0</v>
      </c>
      <c r="AM26" s="54">
        <f t="shared" si="13"/>
        <v>0</v>
      </c>
      <c r="AN26" s="54">
        <f t="shared" si="13"/>
        <v>0</v>
      </c>
      <c r="AP26" s="55">
        <f t="shared" si="6"/>
        <v>0</v>
      </c>
      <c r="AQ26" s="55">
        <f t="shared" si="7"/>
        <v>0</v>
      </c>
      <c r="AR26" s="56">
        <f t="shared" si="8"/>
        <v>0</v>
      </c>
      <c r="AS26" s="56">
        <f t="shared" si="9"/>
        <v>0</v>
      </c>
    </row>
    <row r="27" spans="1:45" ht="22.35" customHeight="1" x14ac:dyDescent="0.15">
      <c r="A27" s="51">
        <v>22</v>
      </c>
      <c r="B27" s="52">
        <f>IFERROR(VLOOKUP($A27,シフト表!$A:$AG,2,0),"")</f>
        <v>0</v>
      </c>
      <c r="C27" s="52" t="str">
        <f>IFERROR(VLOOKUP($A27,シフト表!$A:$AG,$C$1,0),"")</f>
        <v/>
      </c>
      <c r="D27" s="53" t="str">
        <f t="shared" si="1"/>
        <v/>
      </c>
      <c r="E27" s="54">
        <f t="shared" si="10"/>
        <v>0</v>
      </c>
      <c r="F27" s="54">
        <f t="shared" si="10"/>
        <v>0</v>
      </c>
      <c r="G27" s="54">
        <f t="shared" si="10"/>
        <v>0</v>
      </c>
      <c r="H27" s="54">
        <f t="shared" si="10"/>
        <v>0</v>
      </c>
      <c r="I27" s="54">
        <f t="shared" si="10"/>
        <v>0</v>
      </c>
      <c r="J27" s="54">
        <f t="shared" si="10"/>
        <v>0</v>
      </c>
      <c r="K27" s="54">
        <f t="shared" si="10"/>
        <v>0</v>
      </c>
      <c r="L27" s="54">
        <f t="shared" si="10"/>
        <v>0</v>
      </c>
      <c r="M27" s="54">
        <f t="shared" si="10"/>
        <v>0</v>
      </c>
      <c r="N27" s="54">
        <f t="shared" si="10"/>
        <v>0</v>
      </c>
      <c r="O27" s="54">
        <f t="shared" si="11"/>
        <v>0</v>
      </c>
      <c r="P27" s="54">
        <f t="shared" si="11"/>
        <v>0</v>
      </c>
      <c r="Q27" s="54">
        <f t="shared" si="11"/>
        <v>0</v>
      </c>
      <c r="R27" s="54">
        <f t="shared" si="11"/>
        <v>0</v>
      </c>
      <c r="S27" s="54">
        <f t="shared" si="11"/>
        <v>0</v>
      </c>
      <c r="T27" s="54">
        <f t="shared" si="11"/>
        <v>0</v>
      </c>
      <c r="U27" s="54">
        <f t="shared" si="11"/>
        <v>0</v>
      </c>
      <c r="V27" s="54">
        <f t="shared" si="11"/>
        <v>0</v>
      </c>
      <c r="W27" s="54">
        <f t="shared" si="11"/>
        <v>0</v>
      </c>
      <c r="X27" s="54">
        <f t="shared" si="11"/>
        <v>0</v>
      </c>
      <c r="Y27" s="54">
        <f t="shared" si="12"/>
        <v>0</v>
      </c>
      <c r="Z27" s="54">
        <f t="shared" si="12"/>
        <v>0</v>
      </c>
      <c r="AA27" s="54">
        <f t="shared" si="12"/>
        <v>0</v>
      </c>
      <c r="AB27" s="54">
        <f t="shared" si="12"/>
        <v>0</v>
      </c>
      <c r="AC27" s="54">
        <f t="shared" si="12"/>
        <v>0</v>
      </c>
      <c r="AD27" s="54">
        <f t="shared" si="12"/>
        <v>0</v>
      </c>
      <c r="AE27" s="54">
        <f t="shared" si="12"/>
        <v>0</v>
      </c>
      <c r="AF27" s="54">
        <f t="shared" si="12"/>
        <v>0</v>
      </c>
      <c r="AG27" s="54">
        <f t="shared" si="12"/>
        <v>0</v>
      </c>
      <c r="AH27" s="54">
        <f t="shared" si="12"/>
        <v>0</v>
      </c>
      <c r="AI27" s="54">
        <f t="shared" si="13"/>
        <v>0</v>
      </c>
      <c r="AJ27" s="54">
        <f t="shared" si="13"/>
        <v>0</v>
      </c>
      <c r="AK27" s="54">
        <f t="shared" si="13"/>
        <v>0</v>
      </c>
      <c r="AL27" s="54">
        <f t="shared" si="13"/>
        <v>0</v>
      </c>
      <c r="AM27" s="54">
        <f t="shared" si="13"/>
        <v>0</v>
      </c>
      <c r="AN27" s="54">
        <f t="shared" si="13"/>
        <v>0</v>
      </c>
      <c r="AP27" s="55">
        <f t="shared" si="6"/>
        <v>0</v>
      </c>
      <c r="AQ27" s="55">
        <f t="shared" si="7"/>
        <v>0</v>
      </c>
      <c r="AR27" s="56">
        <f t="shared" si="8"/>
        <v>0</v>
      </c>
      <c r="AS27" s="56">
        <f t="shared" si="9"/>
        <v>0</v>
      </c>
    </row>
    <row r="28" spans="1:45" ht="22.35" customHeight="1" x14ac:dyDescent="0.15">
      <c r="A28" s="58"/>
      <c r="B28" s="58" t="s">
        <v>70</v>
      </c>
      <c r="C28" s="58"/>
      <c r="D28" s="58"/>
      <c r="E28" s="59">
        <f t="shared" ref="E28:AN28" si="14">COUNTIF(E$6:E$27,1)</f>
        <v>0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  <c r="J28" s="59">
        <f t="shared" si="14"/>
        <v>0</v>
      </c>
      <c r="K28" s="59">
        <f t="shared" si="14"/>
        <v>0</v>
      </c>
      <c r="L28" s="59">
        <f t="shared" si="14"/>
        <v>0</v>
      </c>
      <c r="M28" s="59">
        <f t="shared" si="14"/>
        <v>0</v>
      </c>
      <c r="N28" s="59">
        <f t="shared" si="14"/>
        <v>0</v>
      </c>
      <c r="O28" s="59">
        <f t="shared" si="14"/>
        <v>0</v>
      </c>
      <c r="P28" s="59">
        <f t="shared" si="14"/>
        <v>0</v>
      </c>
      <c r="Q28" s="59">
        <f t="shared" si="14"/>
        <v>0</v>
      </c>
      <c r="R28" s="59">
        <f t="shared" si="14"/>
        <v>0</v>
      </c>
      <c r="S28" s="59">
        <f t="shared" si="14"/>
        <v>0</v>
      </c>
      <c r="T28" s="59">
        <f t="shared" si="14"/>
        <v>0</v>
      </c>
      <c r="U28" s="59">
        <f t="shared" si="14"/>
        <v>0</v>
      </c>
      <c r="V28" s="59">
        <f t="shared" si="14"/>
        <v>0</v>
      </c>
      <c r="W28" s="59">
        <f t="shared" si="14"/>
        <v>0</v>
      </c>
      <c r="X28" s="59">
        <f t="shared" si="14"/>
        <v>0</v>
      </c>
      <c r="Y28" s="59">
        <f t="shared" si="14"/>
        <v>0</v>
      </c>
      <c r="Z28" s="59">
        <f t="shared" si="14"/>
        <v>0</v>
      </c>
      <c r="AA28" s="59">
        <f t="shared" si="14"/>
        <v>0</v>
      </c>
      <c r="AB28" s="59">
        <f t="shared" si="14"/>
        <v>0</v>
      </c>
      <c r="AC28" s="59">
        <f t="shared" si="14"/>
        <v>0</v>
      </c>
      <c r="AD28" s="59">
        <f t="shared" si="14"/>
        <v>0</v>
      </c>
      <c r="AE28" s="59">
        <f t="shared" si="14"/>
        <v>0</v>
      </c>
      <c r="AF28" s="59">
        <f t="shared" si="14"/>
        <v>0</v>
      </c>
      <c r="AG28" s="59">
        <f t="shared" si="14"/>
        <v>0</v>
      </c>
      <c r="AH28" s="59">
        <f t="shared" si="14"/>
        <v>0</v>
      </c>
      <c r="AI28" s="59">
        <f t="shared" si="14"/>
        <v>0</v>
      </c>
      <c r="AJ28" s="59">
        <f t="shared" si="14"/>
        <v>0</v>
      </c>
      <c r="AK28" s="59">
        <f t="shared" si="14"/>
        <v>0</v>
      </c>
      <c r="AL28" s="59">
        <f t="shared" si="14"/>
        <v>0</v>
      </c>
      <c r="AM28" s="59">
        <f t="shared" si="14"/>
        <v>0</v>
      </c>
      <c r="AN28" s="59">
        <f t="shared" si="14"/>
        <v>0</v>
      </c>
    </row>
  </sheetData>
  <sheetProtection sheet="1" objects="1" scenarios="1" autoFilter="0"/>
  <phoneticPr fontId="22"/>
  <conditionalFormatting sqref="E6:AN27">
    <cfRule type="cellIs" dxfId="5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4"/>
  <sheetViews>
    <sheetView showGridLines="0" showZeros="0" zoomScaleNormal="100" workbookViewId="0">
      <selection activeCell="A12" sqref="A12"/>
    </sheetView>
  </sheetViews>
  <sheetFormatPr defaultColWidth="8.5" defaultRowHeight="13.5" x14ac:dyDescent="0.15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 x14ac:dyDescent="0.15">
      <c r="A1" s="2" t="s">
        <v>1</v>
      </c>
      <c r="B1" s="60"/>
      <c r="C1" s="22"/>
      <c r="D1" s="61">
        <f>シフト表!C2</f>
        <v>0</v>
      </c>
      <c r="E1" s="61">
        <f>シフト表!D2</f>
        <v>0</v>
      </c>
      <c r="F1" s="61">
        <f>シフト表!E2</f>
        <v>0</v>
      </c>
      <c r="G1" s="61">
        <f>シフト表!F2</f>
        <v>0</v>
      </c>
      <c r="H1" s="61">
        <f>シフト表!G2</f>
        <v>0</v>
      </c>
      <c r="I1" s="61">
        <f>シフト表!H2</f>
        <v>0</v>
      </c>
      <c r="J1" s="61">
        <f>シフト表!I2</f>
        <v>0</v>
      </c>
      <c r="K1" s="61">
        <f>シフト表!J2</f>
        <v>0</v>
      </c>
      <c r="L1" s="61">
        <f>シフト表!K2</f>
        <v>0</v>
      </c>
      <c r="M1" s="61">
        <f>シフト表!L2</f>
        <v>0</v>
      </c>
      <c r="N1" s="61">
        <f>シフト表!M2</f>
        <v>0</v>
      </c>
      <c r="O1" s="61">
        <f>シフト表!N2</f>
        <v>0</v>
      </c>
      <c r="P1" s="61">
        <f>シフト表!O2</f>
        <v>0</v>
      </c>
      <c r="Q1" s="61">
        <f>シフト表!P2</f>
        <v>0</v>
      </c>
      <c r="R1" s="61">
        <f>シフト表!Q2</f>
        <v>0</v>
      </c>
      <c r="S1" s="61">
        <f>シフト表!R2</f>
        <v>0</v>
      </c>
      <c r="T1" s="61">
        <f>シフト表!S2</f>
        <v>0</v>
      </c>
      <c r="U1" s="61">
        <f>シフト表!T2</f>
        <v>0</v>
      </c>
      <c r="V1" s="61">
        <f>シフト表!U2</f>
        <v>0</v>
      </c>
      <c r="W1" s="61">
        <f>シフト表!V2</f>
        <v>0</v>
      </c>
      <c r="X1" s="61">
        <f>シフト表!W2</f>
        <v>0</v>
      </c>
      <c r="Y1" s="61">
        <f>シフト表!X2</f>
        <v>0</v>
      </c>
      <c r="Z1" s="61">
        <f>シフト表!Y2</f>
        <v>0</v>
      </c>
      <c r="AA1" s="61">
        <f>シフト表!Z2</f>
        <v>0</v>
      </c>
      <c r="AB1" s="61">
        <f>シフト表!AA2</f>
        <v>0</v>
      </c>
      <c r="AC1" s="61">
        <f>シフト表!AB2</f>
        <v>0</v>
      </c>
      <c r="AD1" s="61">
        <f>シフト表!AC2</f>
        <v>0</v>
      </c>
      <c r="AE1" s="61">
        <f>シフト表!AD2</f>
        <v>0</v>
      </c>
      <c r="AF1" s="61">
        <f>シフト表!AE2</f>
        <v>0</v>
      </c>
      <c r="AG1" s="61">
        <f>シフト表!AF2</f>
        <v>0</v>
      </c>
      <c r="AH1" s="61">
        <f>シフト表!AG2</f>
        <v>0</v>
      </c>
    </row>
    <row r="2" spans="1:34" ht="16.350000000000001" customHeight="1" x14ac:dyDescent="0.15">
      <c r="A2" s="60"/>
      <c r="B2" s="60"/>
      <c r="C2" s="2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23.45" customHeight="1" x14ac:dyDescent="0.15">
      <c r="A3" s="63" t="str">
        <f>基本設定!B7 &amp;" 　"&amp;TEXT(開始日,"yyyy年m月度") &amp; "　シフト別集計"</f>
        <v>シフト表 　2020年12月度　シフト別集計</v>
      </c>
      <c r="B3" s="63"/>
      <c r="C3" s="2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s="13" customFormat="1" ht="14.45" customHeight="1" x14ac:dyDescent="0.15">
      <c r="A4" s="64"/>
      <c r="B4" s="64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20.100000000000001" customHeight="1" x14ac:dyDescent="0.25">
      <c r="A5" s="66"/>
      <c r="B5" s="66"/>
      <c r="C5" s="66"/>
      <c r="D5" s="67">
        <f>開始日</f>
        <v>44166</v>
      </c>
      <c r="E5" s="67">
        <f t="shared" ref="E5:AH5" si="0">D5+1</f>
        <v>44167</v>
      </c>
      <c r="F5" s="67">
        <f t="shared" si="0"/>
        <v>44168</v>
      </c>
      <c r="G5" s="67">
        <f t="shared" si="0"/>
        <v>44169</v>
      </c>
      <c r="H5" s="67">
        <f t="shared" si="0"/>
        <v>44170</v>
      </c>
      <c r="I5" s="67">
        <f t="shared" si="0"/>
        <v>44171</v>
      </c>
      <c r="J5" s="67">
        <f t="shared" si="0"/>
        <v>44172</v>
      </c>
      <c r="K5" s="67">
        <f t="shared" si="0"/>
        <v>44173</v>
      </c>
      <c r="L5" s="67">
        <f t="shared" si="0"/>
        <v>44174</v>
      </c>
      <c r="M5" s="67">
        <f t="shared" si="0"/>
        <v>44175</v>
      </c>
      <c r="N5" s="67">
        <f t="shared" si="0"/>
        <v>44176</v>
      </c>
      <c r="O5" s="67">
        <f t="shared" si="0"/>
        <v>44177</v>
      </c>
      <c r="P5" s="67">
        <f t="shared" si="0"/>
        <v>44178</v>
      </c>
      <c r="Q5" s="67">
        <f t="shared" si="0"/>
        <v>44179</v>
      </c>
      <c r="R5" s="67">
        <f t="shared" si="0"/>
        <v>44180</v>
      </c>
      <c r="S5" s="67">
        <f t="shared" si="0"/>
        <v>44181</v>
      </c>
      <c r="T5" s="67">
        <f t="shared" si="0"/>
        <v>44182</v>
      </c>
      <c r="U5" s="67">
        <f t="shared" si="0"/>
        <v>44183</v>
      </c>
      <c r="V5" s="67">
        <f t="shared" si="0"/>
        <v>44184</v>
      </c>
      <c r="W5" s="67">
        <f t="shared" si="0"/>
        <v>44185</v>
      </c>
      <c r="X5" s="67">
        <f t="shared" si="0"/>
        <v>44186</v>
      </c>
      <c r="Y5" s="67">
        <f t="shared" si="0"/>
        <v>44187</v>
      </c>
      <c r="Z5" s="67">
        <f t="shared" si="0"/>
        <v>44188</v>
      </c>
      <c r="AA5" s="67">
        <f t="shared" si="0"/>
        <v>44189</v>
      </c>
      <c r="AB5" s="67">
        <f t="shared" si="0"/>
        <v>44190</v>
      </c>
      <c r="AC5" s="67">
        <f t="shared" si="0"/>
        <v>44191</v>
      </c>
      <c r="AD5" s="67">
        <f t="shared" si="0"/>
        <v>44192</v>
      </c>
      <c r="AE5" s="67">
        <f t="shared" si="0"/>
        <v>44193</v>
      </c>
      <c r="AF5" s="67">
        <f t="shared" si="0"/>
        <v>44194</v>
      </c>
      <c r="AG5" s="67">
        <f t="shared" si="0"/>
        <v>44195</v>
      </c>
      <c r="AH5" s="67">
        <f t="shared" si="0"/>
        <v>44196</v>
      </c>
    </row>
    <row r="6" spans="1:34" ht="15" customHeight="1" x14ac:dyDescent="0.15">
      <c r="A6" s="68" t="s">
        <v>66</v>
      </c>
      <c r="B6" s="68" t="s">
        <v>67</v>
      </c>
      <c r="C6" s="68" t="s">
        <v>71</v>
      </c>
      <c r="D6" s="69" t="str">
        <f t="shared" ref="D6:AH6" si="1">TEXT(D5,"aaa")</f>
        <v>火</v>
      </c>
      <c r="E6" s="69" t="str">
        <f t="shared" si="1"/>
        <v>水</v>
      </c>
      <c r="F6" s="69" t="str">
        <f t="shared" si="1"/>
        <v>木</v>
      </c>
      <c r="G6" s="69" t="str">
        <f t="shared" si="1"/>
        <v>金</v>
      </c>
      <c r="H6" s="69" t="str">
        <f t="shared" si="1"/>
        <v>土</v>
      </c>
      <c r="I6" s="69" t="str">
        <f t="shared" si="1"/>
        <v>日</v>
      </c>
      <c r="J6" s="69" t="str">
        <f t="shared" si="1"/>
        <v>月</v>
      </c>
      <c r="K6" s="69" t="str">
        <f t="shared" si="1"/>
        <v>火</v>
      </c>
      <c r="L6" s="69" t="str">
        <f t="shared" si="1"/>
        <v>水</v>
      </c>
      <c r="M6" s="69" t="str">
        <f t="shared" si="1"/>
        <v>木</v>
      </c>
      <c r="N6" s="69" t="str">
        <f t="shared" si="1"/>
        <v>金</v>
      </c>
      <c r="O6" s="69" t="str">
        <f t="shared" si="1"/>
        <v>土</v>
      </c>
      <c r="P6" s="69" t="str">
        <f t="shared" si="1"/>
        <v>日</v>
      </c>
      <c r="Q6" s="69" t="str">
        <f t="shared" si="1"/>
        <v>月</v>
      </c>
      <c r="R6" s="69" t="str">
        <f t="shared" si="1"/>
        <v>火</v>
      </c>
      <c r="S6" s="69" t="str">
        <f t="shared" si="1"/>
        <v>水</v>
      </c>
      <c r="T6" s="69" t="str">
        <f t="shared" si="1"/>
        <v>木</v>
      </c>
      <c r="U6" s="69" t="str">
        <f t="shared" si="1"/>
        <v>金</v>
      </c>
      <c r="V6" s="69" t="str">
        <f t="shared" si="1"/>
        <v>土</v>
      </c>
      <c r="W6" s="69" t="str">
        <f t="shared" si="1"/>
        <v>日</v>
      </c>
      <c r="X6" s="69" t="str">
        <f t="shared" si="1"/>
        <v>月</v>
      </c>
      <c r="Y6" s="69" t="str">
        <f t="shared" si="1"/>
        <v>火</v>
      </c>
      <c r="Z6" s="69" t="str">
        <f t="shared" si="1"/>
        <v>水</v>
      </c>
      <c r="AA6" s="69" t="str">
        <f t="shared" si="1"/>
        <v>木</v>
      </c>
      <c r="AB6" s="69" t="str">
        <f t="shared" si="1"/>
        <v>金</v>
      </c>
      <c r="AC6" s="69" t="str">
        <f t="shared" si="1"/>
        <v>土</v>
      </c>
      <c r="AD6" s="69" t="str">
        <f t="shared" si="1"/>
        <v>日</v>
      </c>
      <c r="AE6" s="69" t="str">
        <f t="shared" si="1"/>
        <v>月</v>
      </c>
      <c r="AF6" s="69" t="str">
        <f t="shared" si="1"/>
        <v>火</v>
      </c>
      <c r="AG6" s="69" t="str">
        <f t="shared" si="1"/>
        <v>水</v>
      </c>
      <c r="AH6" s="69" t="str">
        <f t="shared" si="1"/>
        <v>木</v>
      </c>
    </row>
    <row r="7" spans="1:34" ht="24" customHeight="1" x14ac:dyDescent="0.15">
      <c r="A7" s="70" t="str">
        <f t="array" ref="A7:C21">シフト名!B3:D18</f>
        <v>教室保守A</v>
      </c>
      <c r="B7" s="71" t="str">
        <v>12:00-21:00</v>
      </c>
      <c r="C7" s="72">
        <v>8</v>
      </c>
      <c r="D7" s="73">
        <f>COUNTIFS(シフト表!C:C,$A7,シフト表!$A:$A,"&gt;=1")</f>
        <v>0</v>
      </c>
      <c r="E7" s="73">
        <f>COUNTIFS(シフト表!D:D,$A7,シフト表!$A:$A,"&gt;=1")</f>
        <v>0</v>
      </c>
      <c r="F7" s="73">
        <f>COUNTIFS(シフト表!E:E,$A7,シフト表!$A:$A,"&gt;=1")</f>
        <v>0</v>
      </c>
      <c r="G7" s="73">
        <f>COUNTIFS(シフト表!F:F,$A7,シフト表!$A:$A,"&gt;=1")</f>
        <v>0</v>
      </c>
      <c r="H7" s="73">
        <f>COUNTIFS(シフト表!G:G,$A7,シフト表!$A:$A,"&gt;=1")</f>
        <v>0</v>
      </c>
      <c r="I7" s="73">
        <f>COUNTIFS(シフト表!H:H,$A7,シフト表!$A:$A,"&gt;=1")</f>
        <v>0</v>
      </c>
      <c r="J7" s="73">
        <f>COUNTIFS(シフト表!I:I,$A7,シフト表!$A:$A,"&gt;=1")</f>
        <v>0</v>
      </c>
      <c r="K7" s="73">
        <f>COUNTIFS(シフト表!J:J,$A7,シフト表!$A:$A,"&gt;=1")</f>
        <v>0</v>
      </c>
      <c r="L7" s="73">
        <f>COUNTIFS(シフト表!K:K,$A7,シフト表!$A:$A,"&gt;=1")</f>
        <v>0</v>
      </c>
      <c r="M7" s="73">
        <f>COUNTIFS(シフト表!L:L,$A7,シフト表!$A:$A,"&gt;=1")</f>
        <v>0</v>
      </c>
      <c r="N7" s="73">
        <f>COUNTIFS(シフト表!M:M,$A7,シフト表!$A:$A,"&gt;=1")</f>
        <v>0</v>
      </c>
      <c r="O7" s="73">
        <f>COUNTIFS(シフト表!N:N,$A7,シフト表!$A:$A,"&gt;=1")</f>
        <v>0</v>
      </c>
      <c r="P7" s="73">
        <f>COUNTIFS(シフト表!O:O,$A7,シフト表!$A:$A,"&gt;=1")</f>
        <v>0</v>
      </c>
      <c r="Q7" s="73">
        <f>COUNTIFS(シフト表!P:P,$A7,シフト表!$A:$A,"&gt;=1")</f>
        <v>0</v>
      </c>
      <c r="R7" s="73">
        <f>COUNTIFS(シフト表!Q:Q,$A7,シフト表!$A:$A,"&gt;=1")</f>
        <v>0</v>
      </c>
      <c r="S7" s="73">
        <f>COUNTIFS(シフト表!R:R,$A7,シフト表!$A:$A,"&gt;=1")</f>
        <v>0</v>
      </c>
      <c r="T7" s="73">
        <f>COUNTIFS(シフト表!S:S,$A7,シフト表!$A:$A,"&gt;=1")</f>
        <v>0</v>
      </c>
      <c r="U7" s="73">
        <f>COUNTIFS(シフト表!T:T,$A7,シフト表!$A:$A,"&gt;=1")</f>
        <v>0</v>
      </c>
      <c r="V7" s="73">
        <f>COUNTIFS(シフト表!U:U,$A7,シフト表!$A:$A,"&gt;=1")</f>
        <v>0</v>
      </c>
      <c r="W7" s="73">
        <f>COUNTIFS(シフト表!V:V,$A7,シフト表!$A:$A,"&gt;=1")</f>
        <v>0</v>
      </c>
      <c r="X7" s="73">
        <f>COUNTIFS(シフト表!W:W,$A7,シフト表!$A:$A,"&gt;=1")</f>
        <v>0</v>
      </c>
      <c r="Y7" s="73">
        <f>COUNTIFS(シフト表!X:X,$A7,シフト表!$A:$A,"&gt;=1")</f>
        <v>0</v>
      </c>
      <c r="Z7" s="73">
        <f>COUNTIFS(シフト表!Y:Y,$A7,シフト表!$A:$A,"&gt;=1")</f>
        <v>0</v>
      </c>
      <c r="AA7" s="73">
        <f>COUNTIFS(シフト表!Z:Z,$A7,シフト表!$A:$A,"&gt;=1")</f>
        <v>0</v>
      </c>
      <c r="AB7" s="73">
        <f>COUNTIFS(シフト表!AA:AA,$A7,シフト表!$A:$A,"&gt;=1")</f>
        <v>0</v>
      </c>
      <c r="AC7" s="73">
        <f>COUNTIFS(シフト表!AB:AB,$A7,シフト表!$A:$A,"&gt;=1")</f>
        <v>0</v>
      </c>
      <c r="AD7" s="73">
        <f>COUNTIFS(シフト表!AC:AC,$A7,シフト表!$A:$A,"&gt;=1")</f>
        <v>0</v>
      </c>
      <c r="AE7" s="73">
        <f>COUNTIFS(シフト表!AD:AD,$A7,シフト表!$A:$A,"&gt;=1")</f>
        <v>0</v>
      </c>
      <c r="AF7" s="73">
        <f>COUNTIFS(シフト表!AE:AE,$A7,シフト表!$A:$A,"&gt;=1")</f>
        <v>0</v>
      </c>
      <c r="AG7" s="73">
        <f>COUNTIFS(シフト表!AF:AF,$A7,シフト表!$A:$A,"&gt;=1")</f>
        <v>0</v>
      </c>
      <c r="AH7" s="73">
        <f>COUNTIFS(シフト表!AG:AG,$A7,シフト表!$A:$A,"&gt;=1")</f>
        <v>0</v>
      </c>
    </row>
    <row r="8" spans="1:34" ht="24" customHeight="1" x14ac:dyDescent="0.15">
      <c r="A8" s="74" t="str">
        <v>音工+保守C</v>
      </c>
      <c r="B8" s="75" t="str">
        <v>8:00-21:00</v>
      </c>
      <c r="C8" s="76">
        <v>8</v>
      </c>
      <c r="D8" s="77">
        <f>COUNTIFS(シフト表!C:C,$A8,シフト表!$A:$A,"&gt;=1")</f>
        <v>0</v>
      </c>
      <c r="E8" s="77">
        <f>COUNTIFS(シフト表!D:D,$A8,シフト表!$A:$A,"&gt;=1")</f>
        <v>0</v>
      </c>
      <c r="F8" s="77">
        <f>COUNTIFS(シフト表!E:E,$A8,シフト表!$A:$A,"&gt;=1")</f>
        <v>0</v>
      </c>
      <c r="G8" s="77">
        <f>COUNTIFS(シフト表!F:F,$A8,シフト表!$A:$A,"&gt;=1")</f>
        <v>0</v>
      </c>
      <c r="H8" s="77">
        <f>COUNTIFS(シフト表!G:G,$A8,シフト表!$A:$A,"&gt;=1")</f>
        <v>0</v>
      </c>
      <c r="I8" s="77">
        <f>COUNTIFS(シフト表!H:H,$A8,シフト表!$A:$A,"&gt;=1")</f>
        <v>0</v>
      </c>
      <c r="J8" s="77">
        <f>COUNTIFS(シフト表!I:I,$A8,シフト表!$A:$A,"&gt;=1")</f>
        <v>0</v>
      </c>
      <c r="K8" s="77">
        <f>COUNTIFS(シフト表!J:J,$A8,シフト表!$A:$A,"&gt;=1")</f>
        <v>0</v>
      </c>
      <c r="L8" s="77">
        <f>COUNTIFS(シフト表!K:K,$A8,シフト表!$A:$A,"&gt;=1")</f>
        <v>0</v>
      </c>
      <c r="M8" s="77">
        <f>COUNTIFS(シフト表!L:L,$A8,シフト表!$A:$A,"&gt;=1")</f>
        <v>0</v>
      </c>
      <c r="N8" s="77">
        <f>COUNTIFS(シフト表!M:M,$A8,シフト表!$A:$A,"&gt;=1")</f>
        <v>0</v>
      </c>
      <c r="O8" s="77">
        <f>COUNTIFS(シフト表!N:N,$A8,シフト表!$A:$A,"&gt;=1")</f>
        <v>0</v>
      </c>
      <c r="P8" s="77">
        <f>COUNTIFS(シフト表!O:O,$A8,シフト表!$A:$A,"&gt;=1")</f>
        <v>0</v>
      </c>
      <c r="Q8" s="77">
        <f>COUNTIFS(シフト表!P:P,$A8,シフト表!$A:$A,"&gt;=1")</f>
        <v>0</v>
      </c>
      <c r="R8" s="77">
        <f>COUNTIFS(シフト表!Q:Q,$A8,シフト表!$A:$A,"&gt;=1")</f>
        <v>0</v>
      </c>
      <c r="S8" s="77">
        <f>COUNTIFS(シフト表!R:R,$A8,シフト表!$A:$A,"&gt;=1")</f>
        <v>0</v>
      </c>
      <c r="T8" s="77">
        <f>COUNTIFS(シフト表!S:S,$A8,シフト表!$A:$A,"&gt;=1")</f>
        <v>0</v>
      </c>
      <c r="U8" s="77">
        <f>COUNTIFS(シフト表!T:T,$A8,シフト表!$A:$A,"&gt;=1")</f>
        <v>0</v>
      </c>
      <c r="V8" s="77">
        <f>COUNTIFS(シフト表!U:U,$A8,シフト表!$A:$A,"&gt;=1")</f>
        <v>0</v>
      </c>
      <c r="W8" s="77">
        <f>COUNTIFS(シフト表!V:V,$A8,シフト表!$A:$A,"&gt;=1")</f>
        <v>0</v>
      </c>
      <c r="X8" s="77">
        <f>COUNTIFS(シフト表!W:W,$A8,シフト表!$A:$A,"&gt;=1")</f>
        <v>0</v>
      </c>
      <c r="Y8" s="77">
        <f>COUNTIFS(シフト表!X:X,$A8,シフト表!$A:$A,"&gt;=1")</f>
        <v>0</v>
      </c>
      <c r="Z8" s="77">
        <f>COUNTIFS(シフト表!Y:Y,$A8,シフト表!$A:$A,"&gt;=1")</f>
        <v>0</v>
      </c>
      <c r="AA8" s="77">
        <f>COUNTIFS(シフト表!Z:Z,$A8,シフト表!$A:$A,"&gt;=1")</f>
        <v>0</v>
      </c>
      <c r="AB8" s="77">
        <f>COUNTIFS(シフト表!AA:AA,$A8,シフト表!$A:$A,"&gt;=1")</f>
        <v>0</v>
      </c>
      <c r="AC8" s="77">
        <f>COUNTIFS(シフト表!AB:AB,$A8,シフト表!$A:$A,"&gt;=1")</f>
        <v>0</v>
      </c>
      <c r="AD8" s="77">
        <f>COUNTIFS(シフト表!AC:AC,$A8,シフト表!$A:$A,"&gt;=1")</f>
        <v>0</v>
      </c>
      <c r="AE8" s="77">
        <f>COUNTIFS(シフト表!AD:AD,$A8,シフト表!$A:$A,"&gt;=1")</f>
        <v>0</v>
      </c>
      <c r="AF8" s="77">
        <f>COUNTIFS(シフト表!AE:AE,$A8,シフト表!$A:$A,"&gt;=1")</f>
        <v>0</v>
      </c>
      <c r="AG8" s="77">
        <f>COUNTIFS(シフト表!AF:AF,$A8,シフト表!$A:$A,"&gt;=1")</f>
        <v>0</v>
      </c>
      <c r="AH8" s="77">
        <f>COUNTIFS(シフト表!AG:AG,$A8,シフト表!$A:$A,"&gt;=1")</f>
        <v>0</v>
      </c>
    </row>
    <row r="9" spans="1:34" ht="24" customHeight="1" x14ac:dyDescent="0.15">
      <c r="A9" s="74" t="str">
        <v>音工+乱</v>
      </c>
      <c r="B9" s="75" t="str">
        <v>8:00-21:00</v>
      </c>
      <c r="C9" s="76">
        <v>8</v>
      </c>
      <c r="D9" s="77">
        <f>COUNTIFS(シフト表!C:C,$A9,シフト表!$A:$A,"&gt;=1")</f>
        <v>0</v>
      </c>
      <c r="E9" s="77">
        <f>COUNTIFS(シフト表!D:D,$A9,シフト表!$A:$A,"&gt;=1")</f>
        <v>0</v>
      </c>
      <c r="F9" s="77">
        <f>COUNTIFS(シフト表!E:E,$A9,シフト表!$A:$A,"&gt;=1")</f>
        <v>0</v>
      </c>
      <c r="G9" s="77">
        <f>COUNTIFS(シフト表!F:F,$A9,シフト表!$A:$A,"&gt;=1")</f>
        <v>0</v>
      </c>
      <c r="H9" s="77">
        <f>COUNTIFS(シフト表!G:G,$A9,シフト表!$A:$A,"&gt;=1")</f>
        <v>0</v>
      </c>
      <c r="I9" s="77">
        <f>COUNTIFS(シフト表!H:H,$A9,シフト表!$A:$A,"&gt;=1")</f>
        <v>0</v>
      </c>
      <c r="J9" s="77">
        <f>COUNTIFS(シフト表!I:I,$A9,シフト表!$A:$A,"&gt;=1")</f>
        <v>0</v>
      </c>
      <c r="K9" s="77">
        <f>COUNTIFS(シフト表!J:J,$A9,シフト表!$A:$A,"&gt;=1")</f>
        <v>0</v>
      </c>
      <c r="L9" s="77">
        <f>COUNTIFS(シフト表!K:K,$A9,シフト表!$A:$A,"&gt;=1")</f>
        <v>0</v>
      </c>
      <c r="M9" s="77">
        <f>COUNTIFS(シフト表!L:L,$A9,シフト表!$A:$A,"&gt;=1")</f>
        <v>0</v>
      </c>
      <c r="N9" s="77">
        <f>COUNTIFS(シフト表!M:M,$A9,シフト表!$A:$A,"&gt;=1")</f>
        <v>0</v>
      </c>
      <c r="O9" s="77">
        <f>COUNTIFS(シフト表!N:N,$A9,シフト表!$A:$A,"&gt;=1")</f>
        <v>0</v>
      </c>
      <c r="P9" s="77">
        <f>COUNTIFS(シフト表!O:O,$A9,シフト表!$A:$A,"&gt;=1")</f>
        <v>0</v>
      </c>
      <c r="Q9" s="77">
        <f>COUNTIFS(シフト表!P:P,$A9,シフト表!$A:$A,"&gt;=1")</f>
        <v>0</v>
      </c>
      <c r="R9" s="77">
        <f>COUNTIFS(シフト表!Q:Q,$A9,シフト表!$A:$A,"&gt;=1")</f>
        <v>0</v>
      </c>
      <c r="S9" s="77">
        <f>COUNTIFS(シフト表!R:R,$A9,シフト表!$A:$A,"&gt;=1")</f>
        <v>0</v>
      </c>
      <c r="T9" s="77">
        <f>COUNTIFS(シフト表!S:S,$A9,シフト表!$A:$A,"&gt;=1")</f>
        <v>0</v>
      </c>
      <c r="U9" s="77">
        <f>COUNTIFS(シフト表!T:T,$A9,シフト表!$A:$A,"&gt;=1")</f>
        <v>0</v>
      </c>
      <c r="V9" s="77">
        <f>COUNTIFS(シフト表!U:U,$A9,シフト表!$A:$A,"&gt;=1")</f>
        <v>0</v>
      </c>
      <c r="W9" s="77">
        <f>COUNTIFS(シフト表!V:V,$A9,シフト表!$A:$A,"&gt;=1")</f>
        <v>0</v>
      </c>
      <c r="X9" s="77">
        <f>COUNTIFS(シフト表!W:W,$A9,シフト表!$A:$A,"&gt;=1")</f>
        <v>0</v>
      </c>
      <c r="Y9" s="77">
        <f>COUNTIFS(シフト表!X:X,$A9,シフト表!$A:$A,"&gt;=1")</f>
        <v>0</v>
      </c>
      <c r="Z9" s="77">
        <f>COUNTIFS(シフト表!Y:Y,$A9,シフト表!$A:$A,"&gt;=1")</f>
        <v>0</v>
      </c>
      <c r="AA9" s="77">
        <f>COUNTIFS(シフト表!Z:Z,$A9,シフト表!$A:$A,"&gt;=1")</f>
        <v>0</v>
      </c>
      <c r="AB9" s="77">
        <f>COUNTIFS(シフト表!AA:AA,$A9,シフト表!$A:$A,"&gt;=1")</f>
        <v>0</v>
      </c>
      <c r="AC9" s="77">
        <f>COUNTIFS(シフト表!AB:AB,$A9,シフト表!$A:$A,"&gt;=1")</f>
        <v>0</v>
      </c>
      <c r="AD9" s="77">
        <f>COUNTIFS(シフト表!AC:AC,$A9,シフト表!$A:$A,"&gt;=1")</f>
        <v>0</v>
      </c>
      <c r="AE9" s="77">
        <f>COUNTIFS(シフト表!AD:AD,$A9,シフト表!$A:$A,"&gt;=1")</f>
        <v>0</v>
      </c>
      <c r="AF9" s="77">
        <f>COUNTIFS(シフト表!AE:AE,$A9,シフト表!$A:$A,"&gt;=1")</f>
        <v>0</v>
      </c>
      <c r="AG9" s="77">
        <f>COUNTIFS(シフト表!AF:AF,$A9,シフト表!$A:$A,"&gt;=1")</f>
        <v>0</v>
      </c>
      <c r="AH9" s="77">
        <f>COUNTIFS(シフト表!AG:AG,$A9,シフト表!$A:$A,"&gt;=1")</f>
        <v>0</v>
      </c>
    </row>
    <row r="10" spans="1:34" ht="24" customHeight="1" x14ac:dyDescent="0.15">
      <c r="A10" s="74" t="str">
        <v>音工+演奏</v>
      </c>
      <c r="B10" s="75" t="str">
        <v>8:00-20:00</v>
      </c>
      <c r="C10" s="76">
        <v>8</v>
      </c>
      <c r="D10" s="77">
        <f>COUNTIFS(シフト表!C:C,$A10,シフト表!$A:$A,"&gt;=1")</f>
        <v>0</v>
      </c>
      <c r="E10" s="77">
        <f>COUNTIFS(シフト表!D:D,$A10,シフト表!$A:$A,"&gt;=1")</f>
        <v>0</v>
      </c>
      <c r="F10" s="77">
        <f>COUNTIFS(シフト表!E:E,$A10,シフト表!$A:$A,"&gt;=1")</f>
        <v>0</v>
      </c>
      <c r="G10" s="77">
        <f>COUNTIFS(シフト表!F:F,$A10,シフト表!$A:$A,"&gt;=1")</f>
        <v>0</v>
      </c>
      <c r="H10" s="77">
        <f>COUNTIFS(シフト表!G:G,$A10,シフト表!$A:$A,"&gt;=1")</f>
        <v>0</v>
      </c>
      <c r="I10" s="77">
        <f>COUNTIFS(シフト表!H:H,$A10,シフト表!$A:$A,"&gt;=1")</f>
        <v>0</v>
      </c>
      <c r="J10" s="77">
        <f>COUNTIFS(シフト表!I:I,$A10,シフト表!$A:$A,"&gt;=1")</f>
        <v>0</v>
      </c>
      <c r="K10" s="77">
        <f>COUNTIFS(シフト表!J:J,$A10,シフト表!$A:$A,"&gt;=1")</f>
        <v>0</v>
      </c>
      <c r="L10" s="77">
        <f>COUNTIFS(シフト表!K:K,$A10,シフト表!$A:$A,"&gt;=1")</f>
        <v>0</v>
      </c>
      <c r="M10" s="77">
        <f>COUNTIFS(シフト表!L:L,$A10,シフト表!$A:$A,"&gt;=1")</f>
        <v>0</v>
      </c>
      <c r="N10" s="77">
        <f>COUNTIFS(シフト表!M:M,$A10,シフト表!$A:$A,"&gt;=1")</f>
        <v>0</v>
      </c>
      <c r="O10" s="77">
        <f>COUNTIFS(シフト表!N:N,$A10,シフト表!$A:$A,"&gt;=1")</f>
        <v>0</v>
      </c>
      <c r="P10" s="77">
        <f>COUNTIFS(シフト表!O:O,$A10,シフト表!$A:$A,"&gt;=1")</f>
        <v>0</v>
      </c>
      <c r="Q10" s="77">
        <f>COUNTIFS(シフト表!P:P,$A10,シフト表!$A:$A,"&gt;=1")</f>
        <v>0</v>
      </c>
      <c r="R10" s="77">
        <f>COUNTIFS(シフト表!Q:Q,$A10,シフト表!$A:$A,"&gt;=1")</f>
        <v>0</v>
      </c>
      <c r="S10" s="77">
        <f>COUNTIFS(シフト表!R:R,$A10,シフト表!$A:$A,"&gt;=1")</f>
        <v>0</v>
      </c>
      <c r="T10" s="77">
        <f>COUNTIFS(シフト表!S:S,$A10,シフト表!$A:$A,"&gt;=1")</f>
        <v>0</v>
      </c>
      <c r="U10" s="77">
        <f>COUNTIFS(シフト表!T:T,$A10,シフト表!$A:$A,"&gt;=1")</f>
        <v>0</v>
      </c>
      <c r="V10" s="77">
        <f>COUNTIFS(シフト表!U:U,$A10,シフト表!$A:$A,"&gt;=1")</f>
        <v>0</v>
      </c>
      <c r="W10" s="77">
        <f>COUNTIFS(シフト表!V:V,$A10,シフト表!$A:$A,"&gt;=1")</f>
        <v>0</v>
      </c>
      <c r="X10" s="77">
        <f>COUNTIFS(シフト表!W:W,$A10,シフト表!$A:$A,"&gt;=1")</f>
        <v>0</v>
      </c>
      <c r="Y10" s="77">
        <f>COUNTIFS(シフト表!X:X,$A10,シフト表!$A:$A,"&gt;=1")</f>
        <v>0</v>
      </c>
      <c r="Z10" s="77">
        <f>COUNTIFS(シフト表!Y:Y,$A10,シフト表!$A:$A,"&gt;=1")</f>
        <v>0</v>
      </c>
      <c r="AA10" s="77">
        <f>COUNTIFS(シフト表!Z:Z,$A10,シフト表!$A:$A,"&gt;=1")</f>
        <v>0</v>
      </c>
      <c r="AB10" s="77">
        <f>COUNTIFS(シフト表!AA:AA,$A10,シフト表!$A:$A,"&gt;=1")</f>
        <v>0</v>
      </c>
      <c r="AC10" s="77">
        <f>COUNTIFS(シフト表!AB:AB,$A10,シフト表!$A:$A,"&gt;=1")</f>
        <v>0</v>
      </c>
      <c r="AD10" s="77">
        <f>COUNTIFS(シフト表!AC:AC,$A10,シフト表!$A:$A,"&gt;=1")</f>
        <v>0</v>
      </c>
      <c r="AE10" s="77">
        <f>COUNTIFS(シフト表!AD:AD,$A10,シフト表!$A:$A,"&gt;=1")</f>
        <v>0</v>
      </c>
      <c r="AF10" s="77">
        <f>COUNTIFS(シフト表!AE:AE,$A10,シフト表!$A:$A,"&gt;=1")</f>
        <v>0</v>
      </c>
      <c r="AG10" s="77">
        <f>COUNTIFS(シフト表!AF:AF,$A10,シフト表!$A:$A,"&gt;=1")</f>
        <v>0</v>
      </c>
      <c r="AH10" s="77">
        <f>COUNTIFS(シフト表!AG:AG,$A10,シフト表!$A:$A,"&gt;=1")</f>
        <v>0</v>
      </c>
    </row>
    <row r="11" spans="1:34" ht="24" customHeight="1" x14ac:dyDescent="0.15">
      <c r="A11" s="74" t="str">
        <v>HN+保守C</v>
      </c>
      <c r="B11" s="75" t="str">
        <v>10:00-21:00</v>
      </c>
      <c r="C11" s="76">
        <v>8</v>
      </c>
      <c r="D11" s="77">
        <f>COUNTIFS(シフト表!C:C,$A11,シフト表!$A:$A,"&gt;=1")</f>
        <v>0</v>
      </c>
      <c r="E11" s="77">
        <f>COUNTIFS(シフト表!D:D,$A11,シフト表!$A:$A,"&gt;=1")</f>
        <v>0</v>
      </c>
      <c r="F11" s="77">
        <f>COUNTIFS(シフト表!E:E,$A11,シフト表!$A:$A,"&gt;=1")</f>
        <v>0</v>
      </c>
      <c r="G11" s="77">
        <f>COUNTIFS(シフト表!F:F,$A11,シフト表!$A:$A,"&gt;=1")</f>
        <v>0</v>
      </c>
      <c r="H11" s="77">
        <f>COUNTIFS(シフト表!G:G,$A11,シフト表!$A:$A,"&gt;=1")</f>
        <v>0</v>
      </c>
      <c r="I11" s="77">
        <f>COUNTIFS(シフト表!H:H,$A11,シフト表!$A:$A,"&gt;=1")</f>
        <v>0</v>
      </c>
      <c r="J11" s="77">
        <f>COUNTIFS(シフト表!I:I,$A11,シフト表!$A:$A,"&gt;=1")</f>
        <v>0</v>
      </c>
      <c r="K11" s="77">
        <f>COUNTIFS(シフト表!J:J,$A11,シフト表!$A:$A,"&gt;=1")</f>
        <v>0</v>
      </c>
      <c r="L11" s="77">
        <f>COUNTIFS(シフト表!K:K,$A11,シフト表!$A:$A,"&gt;=1")</f>
        <v>0</v>
      </c>
      <c r="M11" s="77">
        <f>COUNTIFS(シフト表!L:L,$A11,シフト表!$A:$A,"&gt;=1")</f>
        <v>0</v>
      </c>
      <c r="N11" s="77">
        <f>COUNTIFS(シフト表!M:M,$A11,シフト表!$A:$A,"&gt;=1")</f>
        <v>0</v>
      </c>
      <c r="O11" s="77">
        <f>COUNTIFS(シフト表!N:N,$A11,シフト表!$A:$A,"&gt;=1")</f>
        <v>0</v>
      </c>
      <c r="P11" s="77">
        <f>COUNTIFS(シフト表!O:O,$A11,シフト表!$A:$A,"&gt;=1")</f>
        <v>0</v>
      </c>
      <c r="Q11" s="77">
        <f>COUNTIFS(シフト表!P:P,$A11,シフト表!$A:$A,"&gt;=1")</f>
        <v>0</v>
      </c>
      <c r="R11" s="77">
        <f>COUNTIFS(シフト表!Q:Q,$A11,シフト表!$A:$A,"&gt;=1")</f>
        <v>0</v>
      </c>
      <c r="S11" s="77">
        <f>COUNTIFS(シフト表!R:R,$A11,シフト表!$A:$A,"&gt;=1")</f>
        <v>0</v>
      </c>
      <c r="T11" s="77">
        <f>COUNTIFS(シフト表!S:S,$A11,シフト表!$A:$A,"&gt;=1")</f>
        <v>0</v>
      </c>
      <c r="U11" s="77">
        <f>COUNTIFS(シフト表!T:T,$A11,シフト表!$A:$A,"&gt;=1")</f>
        <v>0</v>
      </c>
      <c r="V11" s="77">
        <f>COUNTIFS(シフト表!U:U,$A11,シフト表!$A:$A,"&gt;=1")</f>
        <v>0</v>
      </c>
      <c r="W11" s="77">
        <f>COUNTIFS(シフト表!V:V,$A11,シフト表!$A:$A,"&gt;=1")</f>
        <v>0</v>
      </c>
      <c r="X11" s="77">
        <f>COUNTIFS(シフト表!W:W,$A11,シフト表!$A:$A,"&gt;=1")</f>
        <v>0</v>
      </c>
      <c r="Y11" s="77">
        <f>COUNTIFS(シフト表!X:X,$A11,シフト表!$A:$A,"&gt;=1")</f>
        <v>0</v>
      </c>
      <c r="Z11" s="77">
        <f>COUNTIFS(シフト表!Y:Y,$A11,シフト表!$A:$A,"&gt;=1")</f>
        <v>0</v>
      </c>
      <c r="AA11" s="77">
        <f>COUNTIFS(シフト表!Z:Z,$A11,シフト表!$A:$A,"&gt;=1")</f>
        <v>0</v>
      </c>
      <c r="AB11" s="77">
        <f>COUNTIFS(シフト表!AA:AA,$A11,シフト表!$A:$A,"&gt;=1")</f>
        <v>0</v>
      </c>
      <c r="AC11" s="77">
        <f>COUNTIFS(シフト表!AB:AB,$A11,シフト表!$A:$A,"&gt;=1")</f>
        <v>0</v>
      </c>
      <c r="AD11" s="77">
        <f>COUNTIFS(シフト表!AC:AC,$A11,シフト表!$A:$A,"&gt;=1")</f>
        <v>0</v>
      </c>
      <c r="AE11" s="77">
        <f>COUNTIFS(シフト表!AD:AD,$A11,シフト表!$A:$A,"&gt;=1")</f>
        <v>0</v>
      </c>
      <c r="AF11" s="77">
        <f>COUNTIFS(シフト表!AE:AE,$A11,シフト表!$A:$A,"&gt;=1")</f>
        <v>0</v>
      </c>
      <c r="AG11" s="77">
        <f>COUNTIFS(シフト表!AF:AF,$A11,シフト表!$A:$A,"&gt;=1")</f>
        <v>0</v>
      </c>
      <c r="AH11" s="77">
        <f>COUNTIFS(シフト表!AG:AG,$A11,シフト表!$A:$A,"&gt;=1")</f>
        <v>0</v>
      </c>
    </row>
    <row r="12" spans="1:34" ht="24" customHeight="1" x14ac:dyDescent="0.15">
      <c r="A12" s="74" t="str">
        <v>HN+乱</v>
      </c>
      <c r="B12" s="75" t="str">
        <v>10:00-21:00</v>
      </c>
      <c r="C12" s="76">
        <v>8</v>
      </c>
      <c r="D12" s="77">
        <f>COUNTIFS(シフト表!C:C,$A12,シフト表!$A:$A,"&gt;=1")</f>
        <v>0</v>
      </c>
      <c r="E12" s="77">
        <f>COUNTIFS(シフト表!D:D,$A12,シフト表!$A:$A,"&gt;=1")</f>
        <v>0</v>
      </c>
      <c r="F12" s="77">
        <f>COUNTIFS(シフト表!E:E,$A12,シフト表!$A:$A,"&gt;=1")</f>
        <v>0</v>
      </c>
      <c r="G12" s="77">
        <f>COUNTIFS(シフト表!F:F,$A12,シフト表!$A:$A,"&gt;=1")</f>
        <v>0</v>
      </c>
      <c r="H12" s="77">
        <f>COUNTIFS(シフト表!G:G,$A12,シフト表!$A:$A,"&gt;=1")</f>
        <v>0</v>
      </c>
      <c r="I12" s="77">
        <f>COUNTIFS(シフト表!H:H,$A12,シフト表!$A:$A,"&gt;=1")</f>
        <v>0</v>
      </c>
      <c r="J12" s="77">
        <f>COUNTIFS(シフト表!I:I,$A12,シフト表!$A:$A,"&gt;=1")</f>
        <v>0</v>
      </c>
      <c r="K12" s="77">
        <f>COUNTIFS(シフト表!J:J,$A12,シフト表!$A:$A,"&gt;=1")</f>
        <v>0</v>
      </c>
      <c r="L12" s="77">
        <f>COUNTIFS(シフト表!K:K,$A12,シフト表!$A:$A,"&gt;=1")</f>
        <v>0</v>
      </c>
      <c r="M12" s="77">
        <f>COUNTIFS(シフト表!L:L,$A12,シフト表!$A:$A,"&gt;=1")</f>
        <v>0</v>
      </c>
      <c r="N12" s="77">
        <f>COUNTIFS(シフト表!M:M,$A12,シフト表!$A:$A,"&gt;=1")</f>
        <v>0</v>
      </c>
      <c r="O12" s="77">
        <f>COUNTIFS(シフト表!N:N,$A12,シフト表!$A:$A,"&gt;=1")</f>
        <v>0</v>
      </c>
      <c r="P12" s="77">
        <f>COUNTIFS(シフト表!O:O,$A12,シフト表!$A:$A,"&gt;=1")</f>
        <v>0</v>
      </c>
      <c r="Q12" s="77">
        <f>COUNTIFS(シフト表!P:P,$A12,シフト表!$A:$A,"&gt;=1")</f>
        <v>0</v>
      </c>
      <c r="R12" s="77">
        <f>COUNTIFS(シフト表!Q:Q,$A12,シフト表!$A:$A,"&gt;=1")</f>
        <v>0</v>
      </c>
      <c r="S12" s="77">
        <f>COUNTIFS(シフト表!R:R,$A12,シフト表!$A:$A,"&gt;=1")</f>
        <v>0</v>
      </c>
      <c r="T12" s="77">
        <f>COUNTIFS(シフト表!S:S,$A12,シフト表!$A:$A,"&gt;=1")</f>
        <v>0</v>
      </c>
      <c r="U12" s="77">
        <f>COUNTIFS(シフト表!T:T,$A12,シフト表!$A:$A,"&gt;=1")</f>
        <v>0</v>
      </c>
      <c r="V12" s="77">
        <f>COUNTIFS(シフト表!U:U,$A12,シフト表!$A:$A,"&gt;=1")</f>
        <v>0</v>
      </c>
      <c r="W12" s="77">
        <f>COUNTIFS(シフト表!V:V,$A12,シフト表!$A:$A,"&gt;=1")</f>
        <v>0</v>
      </c>
      <c r="X12" s="77">
        <f>COUNTIFS(シフト表!W:W,$A12,シフト表!$A:$A,"&gt;=1")</f>
        <v>0</v>
      </c>
      <c r="Y12" s="77">
        <f>COUNTIFS(シフト表!X:X,$A12,シフト表!$A:$A,"&gt;=1")</f>
        <v>0</v>
      </c>
      <c r="Z12" s="77">
        <f>COUNTIFS(シフト表!Y:Y,$A12,シフト表!$A:$A,"&gt;=1")</f>
        <v>0</v>
      </c>
      <c r="AA12" s="77">
        <f>COUNTIFS(シフト表!Z:Z,$A12,シフト表!$A:$A,"&gt;=1")</f>
        <v>0</v>
      </c>
      <c r="AB12" s="77">
        <f>COUNTIFS(シフト表!AA:AA,$A12,シフト表!$A:$A,"&gt;=1")</f>
        <v>0</v>
      </c>
      <c r="AC12" s="77">
        <f>COUNTIFS(シフト表!AB:AB,$A12,シフト表!$A:$A,"&gt;=1")</f>
        <v>0</v>
      </c>
      <c r="AD12" s="77">
        <f>COUNTIFS(シフト表!AC:AC,$A12,シフト表!$A:$A,"&gt;=1")</f>
        <v>0</v>
      </c>
      <c r="AE12" s="77">
        <f>COUNTIFS(シフト表!AD:AD,$A12,シフト表!$A:$A,"&gt;=1")</f>
        <v>0</v>
      </c>
      <c r="AF12" s="77">
        <f>COUNTIFS(シフト表!AE:AE,$A12,シフト表!$A:$A,"&gt;=1")</f>
        <v>0</v>
      </c>
      <c r="AG12" s="77">
        <f>COUNTIFS(シフト表!AF:AF,$A12,シフト表!$A:$A,"&gt;=1")</f>
        <v>0</v>
      </c>
      <c r="AH12" s="77">
        <f>COUNTIFS(シフト表!AG:AG,$A12,シフト表!$A:$A,"&gt;=1")</f>
        <v>0</v>
      </c>
    </row>
    <row r="13" spans="1:34" ht="24" customHeight="1" x14ac:dyDescent="0.15">
      <c r="A13" s="74" t="str">
        <v>HN+演奏</v>
      </c>
      <c r="B13" s="75" t="str">
        <v>12:00-20:00</v>
      </c>
      <c r="C13" s="76">
        <v>8</v>
      </c>
      <c r="D13" s="77">
        <f>COUNTIFS(シフト表!C:C,$A13,シフト表!$A:$A,"&gt;=1")</f>
        <v>0</v>
      </c>
      <c r="E13" s="77">
        <f>COUNTIFS(シフト表!D:D,$A13,シフト表!$A:$A,"&gt;=1")</f>
        <v>0</v>
      </c>
      <c r="F13" s="77">
        <f>COUNTIFS(シフト表!E:E,$A13,シフト表!$A:$A,"&gt;=1")</f>
        <v>0</v>
      </c>
      <c r="G13" s="77">
        <f>COUNTIFS(シフト表!F:F,$A13,シフト表!$A:$A,"&gt;=1")</f>
        <v>0</v>
      </c>
      <c r="H13" s="77">
        <f>COUNTIFS(シフト表!G:G,$A13,シフト表!$A:$A,"&gt;=1")</f>
        <v>0</v>
      </c>
      <c r="I13" s="77">
        <f>COUNTIFS(シフト表!H:H,$A13,シフト表!$A:$A,"&gt;=1")</f>
        <v>0</v>
      </c>
      <c r="J13" s="77">
        <f>COUNTIFS(シフト表!I:I,$A13,シフト表!$A:$A,"&gt;=1")</f>
        <v>0</v>
      </c>
      <c r="K13" s="77">
        <f>COUNTIFS(シフト表!J:J,$A13,シフト表!$A:$A,"&gt;=1")</f>
        <v>0</v>
      </c>
      <c r="L13" s="77">
        <f>COUNTIFS(シフト表!K:K,$A13,シフト表!$A:$A,"&gt;=1")</f>
        <v>0</v>
      </c>
      <c r="M13" s="77">
        <f>COUNTIFS(シフト表!L:L,$A13,シフト表!$A:$A,"&gt;=1")</f>
        <v>0</v>
      </c>
      <c r="N13" s="77">
        <f>COUNTIFS(シフト表!M:M,$A13,シフト表!$A:$A,"&gt;=1")</f>
        <v>0</v>
      </c>
      <c r="O13" s="77">
        <f>COUNTIFS(シフト表!N:N,$A13,シフト表!$A:$A,"&gt;=1")</f>
        <v>0</v>
      </c>
      <c r="P13" s="77">
        <f>COUNTIFS(シフト表!O:O,$A13,シフト表!$A:$A,"&gt;=1")</f>
        <v>0</v>
      </c>
      <c r="Q13" s="77">
        <f>COUNTIFS(シフト表!P:P,$A13,シフト表!$A:$A,"&gt;=1")</f>
        <v>0</v>
      </c>
      <c r="R13" s="77">
        <f>COUNTIFS(シフト表!Q:Q,$A13,シフト表!$A:$A,"&gt;=1")</f>
        <v>0</v>
      </c>
      <c r="S13" s="77">
        <f>COUNTIFS(シフト表!R:R,$A13,シフト表!$A:$A,"&gt;=1")</f>
        <v>0</v>
      </c>
      <c r="T13" s="77">
        <f>COUNTIFS(シフト表!S:S,$A13,シフト表!$A:$A,"&gt;=1")</f>
        <v>0</v>
      </c>
      <c r="U13" s="77">
        <f>COUNTIFS(シフト表!T:T,$A13,シフト表!$A:$A,"&gt;=1")</f>
        <v>0</v>
      </c>
      <c r="V13" s="77">
        <f>COUNTIFS(シフト表!U:U,$A13,シフト表!$A:$A,"&gt;=1")</f>
        <v>0</v>
      </c>
      <c r="W13" s="77">
        <f>COUNTIFS(シフト表!V:V,$A13,シフト表!$A:$A,"&gt;=1")</f>
        <v>0</v>
      </c>
      <c r="X13" s="77">
        <f>COUNTIFS(シフト表!W:W,$A13,シフト表!$A:$A,"&gt;=1")</f>
        <v>0</v>
      </c>
      <c r="Y13" s="77">
        <f>COUNTIFS(シフト表!X:X,$A13,シフト表!$A:$A,"&gt;=1")</f>
        <v>0</v>
      </c>
      <c r="Z13" s="77">
        <f>COUNTIFS(シフト表!Y:Y,$A13,シフト表!$A:$A,"&gt;=1")</f>
        <v>0</v>
      </c>
      <c r="AA13" s="77">
        <f>COUNTIFS(シフト表!Z:Z,$A13,シフト表!$A:$A,"&gt;=1")</f>
        <v>0</v>
      </c>
      <c r="AB13" s="77">
        <f>COUNTIFS(シフト表!AA:AA,$A13,シフト表!$A:$A,"&gt;=1")</f>
        <v>0</v>
      </c>
      <c r="AC13" s="77">
        <f>COUNTIFS(シフト表!AB:AB,$A13,シフト表!$A:$A,"&gt;=1")</f>
        <v>0</v>
      </c>
      <c r="AD13" s="77">
        <f>COUNTIFS(シフト表!AC:AC,$A13,シフト表!$A:$A,"&gt;=1")</f>
        <v>0</v>
      </c>
      <c r="AE13" s="77">
        <f>COUNTIFS(シフト表!AD:AD,$A13,シフト表!$A:$A,"&gt;=1")</f>
        <v>0</v>
      </c>
      <c r="AF13" s="77">
        <f>COUNTIFS(シフト表!AE:AE,$A13,シフト表!$A:$A,"&gt;=1")</f>
        <v>0</v>
      </c>
      <c r="AG13" s="77">
        <f>COUNTIFS(シフト表!AF:AF,$A13,シフト表!$A:$A,"&gt;=1")</f>
        <v>0</v>
      </c>
      <c r="AH13" s="77">
        <f>COUNTIFS(シフト表!AG:AG,$A13,シフト表!$A:$A,"&gt;=1")</f>
        <v>0</v>
      </c>
    </row>
    <row r="14" spans="1:34" ht="24" customHeight="1" x14ac:dyDescent="0.15">
      <c r="A14" s="74" t="str">
        <v>音響現場</v>
      </c>
      <c r="B14" s="75" t="str">
        <v>12:00-21:00</v>
      </c>
      <c r="C14" s="76">
        <v>8</v>
      </c>
      <c r="D14" s="77">
        <f>COUNTIFS(シフト表!C:C,$A14,シフト表!$A:$A,"&gt;=1")</f>
        <v>0</v>
      </c>
      <c r="E14" s="77">
        <f>COUNTIFS(シフト表!D:D,$A14,シフト表!$A:$A,"&gt;=1")</f>
        <v>0</v>
      </c>
      <c r="F14" s="77">
        <f>COUNTIFS(シフト表!E:E,$A14,シフト表!$A:$A,"&gt;=1")</f>
        <v>0</v>
      </c>
      <c r="G14" s="77">
        <f>COUNTIFS(シフト表!F:F,$A14,シフト表!$A:$A,"&gt;=1")</f>
        <v>0</v>
      </c>
      <c r="H14" s="77">
        <f>COUNTIFS(シフト表!G:G,$A14,シフト表!$A:$A,"&gt;=1")</f>
        <v>0</v>
      </c>
      <c r="I14" s="77">
        <f>COUNTIFS(シフト表!H:H,$A14,シフト表!$A:$A,"&gt;=1")</f>
        <v>0</v>
      </c>
      <c r="J14" s="77">
        <f>COUNTIFS(シフト表!I:I,$A14,シフト表!$A:$A,"&gt;=1")</f>
        <v>0</v>
      </c>
      <c r="K14" s="77">
        <f>COUNTIFS(シフト表!J:J,$A14,シフト表!$A:$A,"&gt;=1")</f>
        <v>0</v>
      </c>
      <c r="L14" s="77">
        <f>COUNTIFS(シフト表!K:K,$A14,シフト表!$A:$A,"&gt;=1")</f>
        <v>0</v>
      </c>
      <c r="M14" s="77">
        <f>COUNTIFS(シフト表!L:L,$A14,シフト表!$A:$A,"&gt;=1")</f>
        <v>0</v>
      </c>
      <c r="N14" s="77">
        <f>COUNTIFS(シフト表!M:M,$A14,シフト表!$A:$A,"&gt;=1")</f>
        <v>0</v>
      </c>
      <c r="O14" s="77">
        <f>COUNTIFS(シフト表!N:N,$A14,シフト表!$A:$A,"&gt;=1")</f>
        <v>0</v>
      </c>
      <c r="P14" s="77">
        <f>COUNTIFS(シフト表!O:O,$A14,シフト表!$A:$A,"&gt;=1")</f>
        <v>0</v>
      </c>
      <c r="Q14" s="77">
        <f>COUNTIFS(シフト表!P:P,$A14,シフト表!$A:$A,"&gt;=1")</f>
        <v>0</v>
      </c>
      <c r="R14" s="77">
        <f>COUNTIFS(シフト表!Q:Q,$A14,シフト表!$A:$A,"&gt;=1")</f>
        <v>0</v>
      </c>
      <c r="S14" s="77">
        <f>COUNTIFS(シフト表!R:R,$A14,シフト表!$A:$A,"&gt;=1")</f>
        <v>0</v>
      </c>
      <c r="T14" s="77">
        <f>COUNTIFS(シフト表!S:S,$A14,シフト表!$A:$A,"&gt;=1")</f>
        <v>0</v>
      </c>
      <c r="U14" s="77">
        <f>COUNTIFS(シフト表!T:T,$A14,シフト表!$A:$A,"&gt;=1")</f>
        <v>0</v>
      </c>
      <c r="V14" s="77">
        <f>COUNTIFS(シフト表!U:U,$A14,シフト表!$A:$A,"&gt;=1")</f>
        <v>0</v>
      </c>
      <c r="W14" s="77">
        <f>COUNTIFS(シフト表!V:V,$A14,シフト表!$A:$A,"&gt;=1")</f>
        <v>0</v>
      </c>
      <c r="X14" s="77">
        <f>COUNTIFS(シフト表!W:W,$A14,シフト表!$A:$A,"&gt;=1")</f>
        <v>0</v>
      </c>
      <c r="Y14" s="77">
        <f>COUNTIFS(シフト表!X:X,$A14,シフト表!$A:$A,"&gt;=1")</f>
        <v>0</v>
      </c>
      <c r="Z14" s="77">
        <f>COUNTIFS(シフト表!Y:Y,$A14,シフト表!$A:$A,"&gt;=1")</f>
        <v>0</v>
      </c>
      <c r="AA14" s="77">
        <f>COUNTIFS(シフト表!Z:Z,$A14,シフト表!$A:$A,"&gt;=1")</f>
        <v>0</v>
      </c>
      <c r="AB14" s="77">
        <f>COUNTIFS(シフト表!AA:AA,$A14,シフト表!$A:$A,"&gt;=1")</f>
        <v>0</v>
      </c>
      <c r="AC14" s="77">
        <f>COUNTIFS(シフト表!AB:AB,$A14,シフト表!$A:$A,"&gt;=1")</f>
        <v>0</v>
      </c>
      <c r="AD14" s="77">
        <f>COUNTIFS(シフト表!AC:AC,$A14,シフト表!$A:$A,"&gt;=1")</f>
        <v>0</v>
      </c>
      <c r="AE14" s="77">
        <f>COUNTIFS(シフト表!AD:AD,$A14,シフト表!$A:$A,"&gt;=1")</f>
        <v>0</v>
      </c>
      <c r="AF14" s="77">
        <f>COUNTIFS(シフト表!AE:AE,$A14,シフト表!$A:$A,"&gt;=1")</f>
        <v>0</v>
      </c>
      <c r="AG14" s="77">
        <f>COUNTIFS(シフト表!AF:AF,$A14,シフト表!$A:$A,"&gt;=1")</f>
        <v>0</v>
      </c>
      <c r="AH14" s="77">
        <f>COUNTIFS(シフト表!AG:AG,$A14,シフト表!$A:$A,"&gt;=1")</f>
        <v>0</v>
      </c>
    </row>
    <row r="15" spans="1:34" ht="24" customHeight="1" x14ac:dyDescent="0.15">
      <c r="A15" s="74" t="str">
        <v>音響(早)+乱</v>
      </c>
      <c r="B15" s="75" t="str">
        <v>12:00-21:00</v>
      </c>
      <c r="C15" s="76">
        <v>8</v>
      </c>
      <c r="D15" s="77">
        <f>COUNTIFS(シフト表!C:C,$A15,シフト表!$A:$A,"&gt;=1")</f>
        <v>0</v>
      </c>
      <c r="E15" s="77">
        <f>COUNTIFS(シフト表!D:D,$A15,シフト表!$A:$A,"&gt;=1")</f>
        <v>0</v>
      </c>
      <c r="F15" s="77">
        <f>COUNTIFS(シフト表!E:E,$A15,シフト表!$A:$A,"&gt;=1")</f>
        <v>0</v>
      </c>
      <c r="G15" s="77">
        <f>COUNTIFS(シフト表!F:F,$A15,シフト表!$A:$A,"&gt;=1")</f>
        <v>0</v>
      </c>
      <c r="H15" s="77">
        <f>COUNTIFS(シフト表!G:G,$A15,シフト表!$A:$A,"&gt;=1")</f>
        <v>0</v>
      </c>
      <c r="I15" s="77">
        <f>COUNTIFS(シフト表!H:H,$A15,シフト表!$A:$A,"&gt;=1")</f>
        <v>0</v>
      </c>
      <c r="J15" s="77">
        <f>COUNTIFS(シフト表!I:I,$A15,シフト表!$A:$A,"&gt;=1")</f>
        <v>0</v>
      </c>
      <c r="K15" s="77">
        <f>COUNTIFS(シフト表!J:J,$A15,シフト表!$A:$A,"&gt;=1")</f>
        <v>0</v>
      </c>
      <c r="L15" s="77">
        <f>COUNTIFS(シフト表!K:K,$A15,シフト表!$A:$A,"&gt;=1")</f>
        <v>0</v>
      </c>
      <c r="M15" s="77">
        <f>COUNTIFS(シフト表!L:L,$A15,シフト表!$A:$A,"&gt;=1")</f>
        <v>0</v>
      </c>
      <c r="N15" s="77">
        <f>COUNTIFS(シフト表!M:M,$A15,シフト表!$A:$A,"&gt;=1")</f>
        <v>0</v>
      </c>
      <c r="O15" s="77">
        <f>COUNTIFS(シフト表!N:N,$A15,シフト表!$A:$A,"&gt;=1")</f>
        <v>0</v>
      </c>
      <c r="P15" s="77">
        <f>COUNTIFS(シフト表!O:O,$A15,シフト表!$A:$A,"&gt;=1")</f>
        <v>0</v>
      </c>
      <c r="Q15" s="77">
        <f>COUNTIFS(シフト表!P:P,$A15,シフト表!$A:$A,"&gt;=1")</f>
        <v>0</v>
      </c>
      <c r="R15" s="77">
        <f>COUNTIFS(シフト表!Q:Q,$A15,シフト表!$A:$A,"&gt;=1")</f>
        <v>0</v>
      </c>
      <c r="S15" s="77">
        <f>COUNTIFS(シフト表!R:R,$A15,シフト表!$A:$A,"&gt;=1")</f>
        <v>0</v>
      </c>
      <c r="T15" s="77">
        <f>COUNTIFS(シフト表!S:S,$A15,シフト表!$A:$A,"&gt;=1")</f>
        <v>0</v>
      </c>
      <c r="U15" s="77">
        <f>COUNTIFS(シフト表!T:T,$A15,シフト表!$A:$A,"&gt;=1")</f>
        <v>0</v>
      </c>
      <c r="V15" s="77">
        <f>COUNTIFS(シフト表!U:U,$A15,シフト表!$A:$A,"&gt;=1")</f>
        <v>0</v>
      </c>
      <c r="W15" s="77">
        <f>COUNTIFS(シフト表!V:V,$A15,シフト表!$A:$A,"&gt;=1")</f>
        <v>0</v>
      </c>
      <c r="X15" s="77">
        <f>COUNTIFS(シフト表!W:W,$A15,シフト表!$A:$A,"&gt;=1")</f>
        <v>0</v>
      </c>
      <c r="Y15" s="77">
        <f>COUNTIFS(シフト表!X:X,$A15,シフト表!$A:$A,"&gt;=1")</f>
        <v>0</v>
      </c>
      <c r="Z15" s="77">
        <f>COUNTIFS(シフト表!Y:Y,$A15,シフト表!$A:$A,"&gt;=1")</f>
        <v>0</v>
      </c>
      <c r="AA15" s="77">
        <f>COUNTIFS(シフト表!Z:Z,$A15,シフト表!$A:$A,"&gt;=1")</f>
        <v>0</v>
      </c>
      <c r="AB15" s="77">
        <f>COUNTIFS(シフト表!AA:AA,$A15,シフト表!$A:$A,"&gt;=1")</f>
        <v>0</v>
      </c>
      <c r="AC15" s="77">
        <f>COUNTIFS(シフト表!AB:AB,$A15,シフト表!$A:$A,"&gt;=1")</f>
        <v>0</v>
      </c>
      <c r="AD15" s="77">
        <f>COUNTIFS(シフト表!AC:AC,$A15,シフト表!$A:$A,"&gt;=1")</f>
        <v>0</v>
      </c>
      <c r="AE15" s="77">
        <f>COUNTIFS(シフト表!AD:AD,$A15,シフト表!$A:$A,"&gt;=1")</f>
        <v>0</v>
      </c>
      <c r="AF15" s="77">
        <f>COUNTIFS(シフト表!AE:AE,$A15,シフト表!$A:$A,"&gt;=1")</f>
        <v>0</v>
      </c>
      <c r="AG15" s="77">
        <f>COUNTIFS(シフト表!AF:AF,$A15,シフト表!$A:$A,"&gt;=1")</f>
        <v>0</v>
      </c>
      <c r="AH15" s="77">
        <f>COUNTIFS(シフト表!AG:AG,$A15,シフト表!$A:$A,"&gt;=1")</f>
        <v>0</v>
      </c>
    </row>
    <row r="16" spans="1:34" ht="24" customHeight="1" x14ac:dyDescent="0.15">
      <c r="A16" s="74" t="str">
        <v>乱+保守B</v>
      </c>
      <c r="B16" s="75" t="str">
        <v>12:00-21:00</v>
      </c>
      <c r="C16" s="76">
        <v>8</v>
      </c>
      <c r="D16" s="77">
        <f>COUNTIFS(シフト表!C:C,$A16,シフト表!$A:$A,"&gt;=1")</f>
        <v>0</v>
      </c>
      <c r="E16" s="77">
        <f>COUNTIFS(シフト表!D:D,$A16,シフト表!$A:$A,"&gt;=1")</f>
        <v>0</v>
      </c>
      <c r="F16" s="77">
        <f>COUNTIFS(シフト表!E:E,$A16,シフト表!$A:$A,"&gt;=1")</f>
        <v>0</v>
      </c>
      <c r="G16" s="77">
        <f>COUNTIFS(シフト表!F:F,$A16,シフト表!$A:$A,"&gt;=1")</f>
        <v>0</v>
      </c>
      <c r="H16" s="77">
        <f>COUNTIFS(シフト表!G:G,$A16,シフト表!$A:$A,"&gt;=1")</f>
        <v>0</v>
      </c>
      <c r="I16" s="77">
        <f>COUNTIFS(シフト表!H:H,$A16,シフト表!$A:$A,"&gt;=1")</f>
        <v>0</v>
      </c>
      <c r="J16" s="77">
        <f>COUNTIFS(シフト表!I:I,$A16,シフト表!$A:$A,"&gt;=1")</f>
        <v>0</v>
      </c>
      <c r="K16" s="77">
        <f>COUNTIFS(シフト表!J:J,$A16,シフト表!$A:$A,"&gt;=1")</f>
        <v>0</v>
      </c>
      <c r="L16" s="77">
        <f>COUNTIFS(シフト表!K:K,$A16,シフト表!$A:$A,"&gt;=1")</f>
        <v>0</v>
      </c>
      <c r="M16" s="77">
        <f>COUNTIFS(シフト表!L:L,$A16,シフト表!$A:$A,"&gt;=1")</f>
        <v>0</v>
      </c>
      <c r="N16" s="77">
        <f>COUNTIFS(シフト表!M:M,$A16,シフト表!$A:$A,"&gt;=1")</f>
        <v>0</v>
      </c>
      <c r="O16" s="77">
        <f>COUNTIFS(シフト表!N:N,$A16,シフト表!$A:$A,"&gt;=1")</f>
        <v>0</v>
      </c>
      <c r="P16" s="77">
        <f>COUNTIFS(シフト表!O:O,$A16,シフト表!$A:$A,"&gt;=1")</f>
        <v>0</v>
      </c>
      <c r="Q16" s="77">
        <f>COUNTIFS(シフト表!P:P,$A16,シフト表!$A:$A,"&gt;=1")</f>
        <v>0</v>
      </c>
      <c r="R16" s="77">
        <f>COUNTIFS(シフト表!Q:Q,$A16,シフト表!$A:$A,"&gt;=1")</f>
        <v>0</v>
      </c>
      <c r="S16" s="77">
        <f>COUNTIFS(シフト表!R:R,$A16,シフト表!$A:$A,"&gt;=1")</f>
        <v>0</v>
      </c>
      <c r="T16" s="77">
        <f>COUNTIFS(シフト表!S:S,$A16,シフト表!$A:$A,"&gt;=1")</f>
        <v>0</v>
      </c>
      <c r="U16" s="77">
        <f>COUNTIFS(シフト表!T:T,$A16,シフト表!$A:$A,"&gt;=1")</f>
        <v>0</v>
      </c>
      <c r="V16" s="77">
        <f>COUNTIFS(シフト表!U:U,$A16,シフト表!$A:$A,"&gt;=1")</f>
        <v>0</v>
      </c>
      <c r="W16" s="77">
        <f>COUNTIFS(シフト表!V:V,$A16,シフト表!$A:$A,"&gt;=1")</f>
        <v>0</v>
      </c>
      <c r="X16" s="77">
        <f>COUNTIFS(シフト表!W:W,$A16,シフト表!$A:$A,"&gt;=1")</f>
        <v>0</v>
      </c>
      <c r="Y16" s="77">
        <f>COUNTIFS(シフト表!X:X,$A16,シフト表!$A:$A,"&gt;=1")</f>
        <v>0</v>
      </c>
      <c r="Z16" s="77">
        <f>COUNTIFS(シフト表!Y:Y,$A16,シフト表!$A:$A,"&gt;=1")</f>
        <v>0</v>
      </c>
      <c r="AA16" s="77">
        <f>COUNTIFS(シフト表!Z:Z,$A16,シフト表!$A:$A,"&gt;=1")</f>
        <v>0</v>
      </c>
      <c r="AB16" s="77">
        <f>COUNTIFS(シフト表!AA:AA,$A16,シフト表!$A:$A,"&gt;=1")</f>
        <v>0</v>
      </c>
      <c r="AC16" s="77">
        <f>COUNTIFS(シフト表!AB:AB,$A16,シフト表!$A:$A,"&gt;=1")</f>
        <v>0</v>
      </c>
      <c r="AD16" s="77">
        <f>COUNTIFS(シフト表!AC:AC,$A16,シフト表!$A:$A,"&gt;=1")</f>
        <v>0</v>
      </c>
      <c r="AE16" s="77">
        <f>COUNTIFS(シフト表!AD:AD,$A16,シフト表!$A:$A,"&gt;=1")</f>
        <v>0</v>
      </c>
      <c r="AF16" s="77">
        <f>COUNTIFS(シフト表!AE:AE,$A16,シフト表!$A:$A,"&gt;=1")</f>
        <v>0</v>
      </c>
      <c r="AG16" s="77">
        <f>COUNTIFS(シフト表!AF:AF,$A16,シフト表!$A:$A,"&gt;=1")</f>
        <v>0</v>
      </c>
      <c r="AH16" s="77">
        <f>COUNTIFS(シフト表!AG:AG,$A16,シフト表!$A:$A,"&gt;=1")</f>
        <v>0</v>
      </c>
    </row>
    <row r="17" spans="1:34" ht="24" customHeight="1" x14ac:dyDescent="0.15">
      <c r="A17" s="74" t="str">
        <v>演奏現場</v>
      </c>
      <c r="B17" s="75" t="str">
        <v>12:00-20:00</v>
      </c>
      <c r="C17" s="76">
        <v>7</v>
      </c>
      <c r="D17" s="77">
        <f>COUNTIFS(シフト表!C:C,$A17,シフト表!$A:$A,"&gt;=1")</f>
        <v>0</v>
      </c>
      <c r="E17" s="77">
        <f>COUNTIFS(シフト表!D:D,$A17,シフト表!$A:$A,"&gt;=1")</f>
        <v>0</v>
      </c>
      <c r="F17" s="77">
        <f>COUNTIFS(シフト表!E:E,$A17,シフト表!$A:$A,"&gt;=1")</f>
        <v>0</v>
      </c>
      <c r="G17" s="77">
        <f>COUNTIFS(シフト表!F:F,$A17,シフト表!$A:$A,"&gt;=1")</f>
        <v>0</v>
      </c>
      <c r="H17" s="77">
        <f>COUNTIFS(シフト表!G:G,$A17,シフト表!$A:$A,"&gt;=1")</f>
        <v>0</v>
      </c>
      <c r="I17" s="77">
        <f>COUNTIFS(シフト表!H:H,$A17,シフト表!$A:$A,"&gt;=1")</f>
        <v>0</v>
      </c>
      <c r="J17" s="77">
        <f>COUNTIFS(シフト表!I:I,$A17,シフト表!$A:$A,"&gt;=1")</f>
        <v>0</v>
      </c>
      <c r="K17" s="77">
        <f>COUNTIFS(シフト表!J:J,$A17,シフト表!$A:$A,"&gt;=1")</f>
        <v>0</v>
      </c>
      <c r="L17" s="77">
        <f>COUNTIFS(シフト表!K:K,$A17,シフト表!$A:$A,"&gt;=1")</f>
        <v>0</v>
      </c>
      <c r="M17" s="77">
        <f>COUNTIFS(シフト表!L:L,$A17,シフト表!$A:$A,"&gt;=1")</f>
        <v>0</v>
      </c>
      <c r="N17" s="77">
        <f>COUNTIFS(シフト表!M:M,$A17,シフト表!$A:$A,"&gt;=1")</f>
        <v>0</v>
      </c>
      <c r="O17" s="77">
        <f>COUNTIFS(シフト表!N:N,$A17,シフト表!$A:$A,"&gt;=1")</f>
        <v>0</v>
      </c>
      <c r="P17" s="77">
        <f>COUNTIFS(シフト表!O:O,$A17,シフト表!$A:$A,"&gt;=1")</f>
        <v>0</v>
      </c>
      <c r="Q17" s="77">
        <f>COUNTIFS(シフト表!P:P,$A17,シフト表!$A:$A,"&gt;=1")</f>
        <v>0</v>
      </c>
      <c r="R17" s="77">
        <f>COUNTIFS(シフト表!Q:Q,$A17,シフト表!$A:$A,"&gt;=1")</f>
        <v>0</v>
      </c>
      <c r="S17" s="77">
        <f>COUNTIFS(シフト表!R:R,$A17,シフト表!$A:$A,"&gt;=1")</f>
        <v>0</v>
      </c>
      <c r="T17" s="77">
        <f>COUNTIFS(シフト表!S:S,$A17,シフト表!$A:$A,"&gt;=1")</f>
        <v>0</v>
      </c>
      <c r="U17" s="77">
        <f>COUNTIFS(シフト表!T:T,$A17,シフト表!$A:$A,"&gt;=1")</f>
        <v>0</v>
      </c>
      <c r="V17" s="77">
        <f>COUNTIFS(シフト表!U:U,$A17,シフト表!$A:$A,"&gt;=1")</f>
        <v>0</v>
      </c>
      <c r="W17" s="77">
        <f>COUNTIFS(シフト表!V:V,$A17,シフト表!$A:$A,"&gt;=1")</f>
        <v>0</v>
      </c>
      <c r="X17" s="77">
        <f>COUNTIFS(シフト表!W:W,$A17,シフト表!$A:$A,"&gt;=1")</f>
        <v>0</v>
      </c>
      <c r="Y17" s="77">
        <f>COUNTIFS(シフト表!X:X,$A17,シフト表!$A:$A,"&gt;=1")</f>
        <v>0</v>
      </c>
      <c r="Z17" s="77">
        <f>COUNTIFS(シフト表!Y:Y,$A17,シフト表!$A:$A,"&gt;=1")</f>
        <v>0</v>
      </c>
      <c r="AA17" s="77">
        <f>COUNTIFS(シフト表!Z:Z,$A17,シフト表!$A:$A,"&gt;=1")</f>
        <v>0</v>
      </c>
      <c r="AB17" s="77">
        <f>COUNTIFS(シフト表!AA:AA,$A17,シフト表!$A:$A,"&gt;=1")</f>
        <v>0</v>
      </c>
      <c r="AC17" s="77">
        <f>COUNTIFS(シフト表!AB:AB,$A17,シフト表!$A:$A,"&gt;=1")</f>
        <v>0</v>
      </c>
      <c r="AD17" s="77">
        <f>COUNTIFS(シフト表!AC:AC,$A17,シフト表!$A:$A,"&gt;=1")</f>
        <v>0</v>
      </c>
      <c r="AE17" s="77">
        <f>COUNTIFS(シフト表!AD:AD,$A17,シフト表!$A:$A,"&gt;=1")</f>
        <v>0</v>
      </c>
      <c r="AF17" s="77">
        <f>COUNTIFS(シフト表!AE:AE,$A17,シフト表!$A:$A,"&gt;=1")</f>
        <v>0</v>
      </c>
      <c r="AG17" s="77">
        <f>COUNTIFS(シフト表!AF:AF,$A17,シフト表!$A:$A,"&gt;=1")</f>
        <v>0</v>
      </c>
      <c r="AH17" s="77">
        <f>COUNTIFS(シフト表!AG:AG,$A17,シフト表!$A:$A,"&gt;=1")</f>
        <v>0</v>
      </c>
    </row>
    <row r="18" spans="1:34" ht="24" customHeight="1" x14ac:dyDescent="0.15">
      <c r="A18" s="74" t="str">
        <v>有給</v>
      </c>
      <c r="B18" s="75" t="str">
        <v/>
      </c>
      <c r="C18" s="76">
        <v>0</v>
      </c>
      <c r="D18" s="77">
        <f>COUNTIFS(シフト表!C:C,$A18,シフト表!$A:$A,"&gt;=1")</f>
        <v>0</v>
      </c>
      <c r="E18" s="77">
        <f>COUNTIFS(シフト表!D:D,$A18,シフト表!$A:$A,"&gt;=1")</f>
        <v>0</v>
      </c>
      <c r="F18" s="77">
        <f>COUNTIFS(シフト表!E:E,$A18,シフト表!$A:$A,"&gt;=1")</f>
        <v>0</v>
      </c>
      <c r="G18" s="77">
        <f>COUNTIFS(シフト表!F:F,$A18,シフト表!$A:$A,"&gt;=1")</f>
        <v>0</v>
      </c>
      <c r="H18" s="77">
        <f>COUNTIFS(シフト表!G:G,$A18,シフト表!$A:$A,"&gt;=1")</f>
        <v>0</v>
      </c>
      <c r="I18" s="77">
        <f>COUNTIFS(シフト表!H:H,$A18,シフト表!$A:$A,"&gt;=1")</f>
        <v>0</v>
      </c>
      <c r="J18" s="77">
        <f>COUNTIFS(シフト表!I:I,$A18,シフト表!$A:$A,"&gt;=1")</f>
        <v>0</v>
      </c>
      <c r="K18" s="77">
        <f>COUNTIFS(シフト表!J:J,$A18,シフト表!$A:$A,"&gt;=1")</f>
        <v>0</v>
      </c>
      <c r="L18" s="77">
        <f>COUNTIFS(シフト表!K:K,$A18,シフト表!$A:$A,"&gt;=1")</f>
        <v>0</v>
      </c>
      <c r="M18" s="77">
        <f>COUNTIFS(シフト表!L:L,$A18,シフト表!$A:$A,"&gt;=1")</f>
        <v>0</v>
      </c>
      <c r="N18" s="77">
        <f>COUNTIFS(シフト表!M:M,$A18,シフト表!$A:$A,"&gt;=1")</f>
        <v>0</v>
      </c>
      <c r="O18" s="77">
        <f>COUNTIFS(シフト表!N:N,$A18,シフト表!$A:$A,"&gt;=1")</f>
        <v>0</v>
      </c>
      <c r="P18" s="77">
        <f>COUNTIFS(シフト表!O:O,$A18,シフト表!$A:$A,"&gt;=1")</f>
        <v>0</v>
      </c>
      <c r="Q18" s="77">
        <f>COUNTIFS(シフト表!P:P,$A18,シフト表!$A:$A,"&gt;=1")</f>
        <v>0</v>
      </c>
      <c r="R18" s="77">
        <f>COUNTIFS(シフト表!Q:Q,$A18,シフト表!$A:$A,"&gt;=1")</f>
        <v>0</v>
      </c>
      <c r="S18" s="77">
        <f>COUNTIFS(シフト表!R:R,$A18,シフト表!$A:$A,"&gt;=1")</f>
        <v>0</v>
      </c>
      <c r="T18" s="77">
        <f>COUNTIFS(シフト表!S:S,$A18,シフト表!$A:$A,"&gt;=1")</f>
        <v>0</v>
      </c>
      <c r="U18" s="77">
        <f>COUNTIFS(シフト表!T:T,$A18,シフト表!$A:$A,"&gt;=1")</f>
        <v>0</v>
      </c>
      <c r="V18" s="77">
        <f>COUNTIFS(シフト表!U:U,$A18,シフト表!$A:$A,"&gt;=1")</f>
        <v>0</v>
      </c>
      <c r="W18" s="77">
        <f>COUNTIFS(シフト表!V:V,$A18,シフト表!$A:$A,"&gt;=1")</f>
        <v>0</v>
      </c>
      <c r="X18" s="77">
        <f>COUNTIFS(シフト表!W:W,$A18,シフト表!$A:$A,"&gt;=1")</f>
        <v>0</v>
      </c>
      <c r="Y18" s="77">
        <f>COUNTIFS(シフト表!X:X,$A18,シフト表!$A:$A,"&gt;=1")</f>
        <v>0</v>
      </c>
      <c r="Z18" s="77">
        <f>COUNTIFS(シフト表!Y:Y,$A18,シフト表!$A:$A,"&gt;=1")</f>
        <v>0</v>
      </c>
      <c r="AA18" s="77">
        <f>COUNTIFS(シフト表!Z:Z,$A18,シフト表!$A:$A,"&gt;=1")</f>
        <v>0</v>
      </c>
      <c r="AB18" s="77">
        <f>COUNTIFS(シフト表!AA:AA,$A18,シフト表!$A:$A,"&gt;=1")</f>
        <v>0</v>
      </c>
      <c r="AC18" s="77">
        <f>COUNTIFS(シフト表!AB:AB,$A18,シフト表!$A:$A,"&gt;=1")</f>
        <v>0</v>
      </c>
      <c r="AD18" s="77">
        <f>COUNTIFS(シフト表!AC:AC,$A18,シフト表!$A:$A,"&gt;=1")</f>
        <v>0</v>
      </c>
      <c r="AE18" s="77">
        <f>COUNTIFS(シフト表!AD:AD,$A18,シフト表!$A:$A,"&gt;=1")</f>
        <v>0</v>
      </c>
      <c r="AF18" s="77">
        <f>COUNTIFS(シフト表!AE:AE,$A18,シフト表!$A:$A,"&gt;=1")</f>
        <v>0</v>
      </c>
      <c r="AG18" s="77">
        <f>COUNTIFS(シフト表!AF:AF,$A18,シフト表!$A:$A,"&gt;=1")</f>
        <v>0</v>
      </c>
      <c r="AH18" s="77">
        <f>COUNTIFS(シフト表!AG:AG,$A18,シフト表!$A:$A,"&gt;=1")</f>
        <v>0</v>
      </c>
    </row>
    <row r="19" spans="1:34" ht="24" customHeight="1" x14ac:dyDescent="0.15">
      <c r="A19" s="74" t="str">
        <v>教室保守B</v>
      </c>
      <c r="B19" s="75" t="str">
        <v>12:00-16:00</v>
      </c>
      <c r="C19" s="76">
        <v>4</v>
      </c>
      <c r="D19" s="77">
        <f>COUNTIFS(シフト表!C:C,$A19,シフト表!$A:$A,"&gt;=1")</f>
        <v>0</v>
      </c>
      <c r="E19" s="77">
        <f>COUNTIFS(シフト表!D:D,$A19,シフト表!$A:$A,"&gt;=1")</f>
        <v>0</v>
      </c>
      <c r="F19" s="77">
        <f>COUNTIFS(シフト表!E:E,$A19,シフト表!$A:$A,"&gt;=1")</f>
        <v>0</v>
      </c>
      <c r="G19" s="77">
        <f>COUNTIFS(シフト表!F:F,$A19,シフト表!$A:$A,"&gt;=1")</f>
        <v>0</v>
      </c>
      <c r="H19" s="77">
        <f>COUNTIFS(シフト表!G:G,$A19,シフト表!$A:$A,"&gt;=1")</f>
        <v>0</v>
      </c>
      <c r="I19" s="77">
        <f>COUNTIFS(シフト表!H:H,$A19,シフト表!$A:$A,"&gt;=1")</f>
        <v>0</v>
      </c>
      <c r="J19" s="77">
        <f>COUNTIFS(シフト表!I:I,$A19,シフト表!$A:$A,"&gt;=1")</f>
        <v>0</v>
      </c>
      <c r="K19" s="77">
        <f>COUNTIFS(シフト表!J:J,$A19,シフト表!$A:$A,"&gt;=1")</f>
        <v>0</v>
      </c>
      <c r="L19" s="77">
        <f>COUNTIFS(シフト表!K:K,$A19,シフト表!$A:$A,"&gt;=1")</f>
        <v>0</v>
      </c>
      <c r="M19" s="77">
        <f>COUNTIFS(シフト表!L:L,$A19,シフト表!$A:$A,"&gt;=1")</f>
        <v>0</v>
      </c>
      <c r="N19" s="77">
        <f>COUNTIFS(シフト表!M:M,$A19,シフト表!$A:$A,"&gt;=1")</f>
        <v>0</v>
      </c>
      <c r="O19" s="77">
        <f>COUNTIFS(シフト表!N:N,$A19,シフト表!$A:$A,"&gt;=1")</f>
        <v>0</v>
      </c>
      <c r="P19" s="77">
        <f>COUNTIFS(シフト表!O:O,$A19,シフト表!$A:$A,"&gt;=1")</f>
        <v>0</v>
      </c>
      <c r="Q19" s="77">
        <f>COUNTIFS(シフト表!P:P,$A19,シフト表!$A:$A,"&gt;=1")</f>
        <v>0</v>
      </c>
      <c r="R19" s="77">
        <f>COUNTIFS(シフト表!Q:Q,$A19,シフト表!$A:$A,"&gt;=1")</f>
        <v>0</v>
      </c>
      <c r="S19" s="77">
        <f>COUNTIFS(シフト表!R:R,$A19,シフト表!$A:$A,"&gt;=1")</f>
        <v>0</v>
      </c>
      <c r="T19" s="77">
        <f>COUNTIFS(シフト表!S:S,$A19,シフト表!$A:$A,"&gt;=1")</f>
        <v>0</v>
      </c>
      <c r="U19" s="77">
        <f>COUNTIFS(シフト表!T:T,$A19,シフト表!$A:$A,"&gt;=1")</f>
        <v>0</v>
      </c>
      <c r="V19" s="77">
        <f>COUNTIFS(シフト表!U:U,$A19,シフト表!$A:$A,"&gt;=1")</f>
        <v>0</v>
      </c>
      <c r="W19" s="77">
        <f>COUNTIFS(シフト表!V:V,$A19,シフト表!$A:$A,"&gt;=1")</f>
        <v>0</v>
      </c>
      <c r="X19" s="77">
        <f>COUNTIFS(シフト表!W:W,$A19,シフト表!$A:$A,"&gt;=1")</f>
        <v>0</v>
      </c>
      <c r="Y19" s="77">
        <f>COUNTIFS(シフト表!X:X,$A19,シフト表!$A:$A,"&gt;=1")</f>
        <v>0</v>
      </c>
      <c r="Z19" s="77">
        <f>COUNTIFS(シフト表!Y:Y,$A19,シフト表!$A:$A,"&gt;=1")</f>
        <v>0</v>
      </c>
      <c r="AA19" s="77">
        <f>COUNTIFS(シフト表!Z:Z,$A19,シフト表!$A:$A,"&gt;=1")</f>
        <v>0</v>
      </c>
      <c r="AB19" s="77">
        <f>COUNTIFS(シフト表!AA:AA,$A19,シフト表!$A:$A,"&gt;=1")</f>
        <v>0</v>
      </c>
      <c r="AC19" s="77">
        <f>COUNTIFS(シフト表!AB:AB,$A19,シフト表!$A:$A,"&gt;=1")</f>
        <v>0</v>
      </c>
      <c r="AD19" s="77">
        <f>COUNTIFS(シフト表!AC:AC,$A19,シフト表!$A:$A,"&gt;=1")</f>
        <v>0</v>
      </c>
      <c r="AE19" s="77">
        <f>COUNTIFS(シフト表!AD:AD,$A19,シフト表!$A:$A,"&gt;=1")</f>
        <v>0</v>
      </c>
      <c r="AF19" s="77">
        <f>COUNTIFS(シフト表!AE:AE,$A19,シフト表!$A:$A,"&gt;=1")</f>
        <v>0</v>
      </c>
      <c r="AG19" s="77">
        <f>COUNTIFS(シフト表!AF:AF,$A19,シフト表!$A:$A,"&gt;=1")</f>
        <v>0</v>
      </c>
      <c r="AH19" s="77">
        <f>COUNTIFS(シフト表!AG:AG,$A19,シフト表!$A:$A,"&gt;=1")</f>
        <v>0</v>
      </c>
    </row>
    <row r="20" spans="1:34" ht="24" customHeight="1" x14ac:dyDescent="0.15">
      <c r="A20" s="74" t="str">
        <v>教室保守C</v>
      </c>
      <c r="B20" s="75" t="str">
        <v>16:00-21:00</v>
      </c>
      <c r="C20" s="76">
        <v>4</v>
      </c>
      <c r="D20" s="77">
        <f>COUNTIFS(シフト表!C:C,$A20,シフト表!$A:$A,"&gt;=1")</f>
        <v>0</v>
      </c>
      <c r="E20" s="77">
        <f>COUNTIFS(シフト表!D:D,$A20,シフト表!$A:$A,"&gt;=1")</f>
        <v>0</v>
      </c>
      <c r="F20" s="77">
        <f>COUNTIFS(シフト表!E:E,$A20,シフト表!$A:$A,"&gt;=1")</f>
        <v>0</v>
      </c>
      <c r="G20" s="77">
        <f>COUNTIFS(シフト表!F:F,$A20,シフト表!$A:$A,"&gt;=1")</f>
        <v>0</v>
      </c>
      <c r="H20" s="77">
        <f>COUNTIFS(シフト表!G:G,$A20,シフト表!$A:$A,"&gt;=1")</f>
        <v>0</v>
      </c>
      <c r="I20" s="77">
        <f>COUNTIFS(シフト表!H:H,$A20,シフト表!$A:$A,"&gt;=1")</f>
        <v>0</v>
      </c>
      <c r="J20" s="77">
        <f>COUNTIFS(シフト表!I:I,$A20,シフト表!$A:$A,"&gt;=1")</f>
        <v>0</v>
      </c>
      <c r="K20" s="77">
        <f>COUNTIFS(シフト表!J:J,$A20,シフト表!$A:$A,"&gt;=1")</f>
        <v>0</v>
      </c>
      <c r="L20" s="77">
        <f>COUNTIFS(シフト表!K:K,$A20,シフト表!$A:$A,"&gt;=1")</f>
        <v>0</v>
      </c>
      <c r="M20" s="77">
        <f>COUNTIFS(シフト表!L:L,$A20,シフト表!$A:$A,"&gt;=1")</f>
        <v>0</v>
      </c>
      <c r="N20" s="77">
        <f>COUNTIFS(シフト表!M:M,$A20,シフト表!$A:$A,"&gt;=1")</f>
        <v>0</v>
      </c>
      <c r="O20" s="77">
        <f>COUNTIFS(シフト表!N:N,$A20,シフト表!$A:$A,"&gt;=1")</f>
        <v>0</v>
      </c>
      <c r="P20" s="77">
        <f>COUNTIFS(シフト表!O:O,$A20,シフト表!$A:$A,"&gt;=1")</f>
        <v>0</v>
      </c>
      <c r="Q20" s="77">
        <f>COUNTIFS(シフト表!P:P,$A20,シフト表!$A:$A,"&gt;=1")</f>
        <v>0</v>
      </c>
      <c r="R20" s="77">
        <f>COUNTIFS(シフト表!Q:Q,$A20,シフト表!$A:$A,"&gt;=1")</f>
        <v>0</v>
      </c>
      <c r="S20" s="77">
        <f>COUNTIFS(シフト表!R:R,$A20,シフト表!$A:$A,"&gt;=1")</f>
        <v>0</v>
      </c>
      <c r="T20" s="77">
        <f>COUNTIFS(シフト表!S:S,$A20,シフト表!$A:$A,"&gt;=1")</f>
        <v>0</v>
      </c>
      <c r="U20" s="77">
        <f>COUNTIFS(シフト表!T:T,$A20,シフト表!$A:$A,"&gt;=1")</f>
        <v>0</v>
      </c>
      <c r="V20" s="77">
        <f>COUNTIFS(シフト表!U:U,$A20,シフト表!$A:$A,"&gt;=1")</f>
        <v>0</v>
      </c>
      <c r="W20" s="77">
        <f>COUNTIFS(シフト表!V:V,$A20,シフト表!$A:$A,"&gt;=1")</f>
        <v>0</v>
      </c>
      <c r="X20" s="77">
        <f>COUNTIFS(シフト表!W:W,$A20,シフト表!$A:$A,"&gt;=1")</f>
        <v>0</v>
      </c>
      <c r="Y20" s="77">
        <f>COUNTIFS(シフト表!X:X,$A20,シフト表!$A:$A,"&gt;=1")</f>
        <v>0</v>
      </c>
      <c r="Z20" s="77">
        <f>COUNTIFS(シフト表!Y:Y,$A20,シフト表!$A:$A,"&gt;=1")</f>
        <v>0</v>
      </c>
      <c r="AA20" s="77">
        <f>COUNTIFS(シフト表!Z:Z,$A20,シフト表!$A:$A,"&gt;=1")</f>
        <v>0</v>
      </c>
      <c r="AB20" s="77">
        <f>COUNTIFS(シフト表!AA:AA,$A20,シフト表!$A:$A,"&gt;=1")</f>
        <v>0</v>
      </c>
      <c r="AC20" s="77">
        <f>COUNTIFS(シフト表!AB:AB,$A20,シフト表!$A:$A,"&gt;=1")</f>
        <v>0</v>
      </c>
      <c r="AD20" s="77">
        <f>COUNTIFS(シフト表!AC:AC,$A20,シフト表!$A:$A,"&gt;=1")</f>
        <v>0</v>
      </c>
      <c r="AE20" s="77">
        <f>COUNTIFS(シフト表!AD:AD,$A20,シフト表!$A:$A,"&gt;=1")</f>
        <v>0</v>
      </c>
      <c r="AF20" s="77">
        <f>COUNTIFS(シフト表!AE:AE,$A20,シフト表!$A:$A,"&gt;=1")</f>
        <v>0</v>
      </c>
      <c r="AG20" s="77">
        <f>COUNTIFS(シフト表!AF:AF,$A20,シフト表!$A:$A,"&gt;=1")</f>
        <v>0</v>
      </c>
      <c r="AH20" s="77">
        <f>COUNTIFS(シフト表!AG:AG,$A20,シフト表!$A:$A,"&gt;=1")</f>
        <v>0</v>
      </c>
    </row>
    <row r="21" spans="1:34" ht="24" customHeight="1" x14ac:dyDescent="0.15">
      <c r="A21" s="78" t="str">
        <v>休業</v>
      </c>
      <c r="B21" s="79" t="str">
        <v/>
      </c>
      <c r="C21" s="80">
        <v>0</v>
      </c>
      <c r="D21" s="81">
        <f>COUNTIFS(シフト表!C:C,$A21,シフト表!$A:$A,"&gt;=1")</f>
        <v>1</v>
      </c>
      <c r="E21" s="81">
        <f>COUNTIFS(シフト表!D:D,$A21,シフト表!$A:$A,"&gt;=1")</f>
        <v>2</v>
      </c>
      <c r="F21" s="81">
        <f>COUNTIFS(シフト表!E:E,$A21,シフト表!$A:$A,"&gt;=1")</f>
        <v>1</v>
      </c>
      <c r="G21" s="81">
        <f>COUNTIFS(シフト表!F:F,$A21,シフト表!$A:$A,"&gt;=1")</f>
        <v>2</v>
      </c>
      <c r="H21" s="81">
        <f>COUNTIFS(シフト表!G:G,$A21,シフト表!$A:$A,"&gt;=1")</f>
        <v>1</v>
      </c>
      <c r="I21" s="81">
        <f>COUNTIFS(シフト表!H:H,$A21,シフト表!$A:$A,"&gt;=1")</f>
        <v>1</v>
      </c>
      <c r="J21" s="81">
        <f>COUNTIFS(シフト表!I:I,$A21,シフト表!$A:$A,"&gt;=1")</f>
        <v>2</v>
      </c>
      <c r="K21" s="81">
        <f>COUNTIFS(シフト表!J:J,$A21,シフト表!$A:$A,"&gt;=1")</f>
        <v>1</v>
      </c>
      <c r="L21" s="81">
        <f>COUNTIFS(シフト表!K:K,$A21,シフト表!$A:$A,"&gt;=1")</f>
        <v>2</v>
      </c>
      <c r="M21" s="81">
        <f>COUNTIFS(シフト表!L:L,$A21,シフト表!$A:$A,"&gt;=1")</f>
        <v>1</v>
      </c>
      <c r="N21" s="81">
        <f>COUNTIFS(シフト表!M:M,$A21,シフト表!$A:$A,"&gt;=1")</f>
        <v>2</v>
      </c>
      <c r="O21" s="81">
        <f>COUNTIFS(シフト表!N:N,$A21,シフト表!$A:$A,"&gt;=1")</f>
        <v>1</v>
      </c>
      <c r="P21" s="81">
        <f>COUNTIFS(シフト表!O:O,$A21,シフト表!$A:$A,"&gt;=1")</f>
        <v>1</v>
      </c>
      <c r="Q21" s="81">
        <f>COUNTIFS(シフト表!P:P,$A21,シフト表!$A:$A,"&gt;=1")</f>
        <v>2</v>
      </c>
      <c r="R21" s="81">
        <f>COUNTIFS(シフト表!Q:Q,$A21,シフト表!$A:$A,"&gt;=1")</f>
        <v>1</v>
      </c>
      <c r="S21" s="81">
        <f>COUNTIFS(シフト表!R:R,$A21,シフト表!$A:$A,"&gt;=1")</f>
        <v>2</v>
      </c>
      <c r="T21" s="81">
        <f>COUNTIFS(シフト表!S:S,$A21,シフト表!$A:$A,"&gt;=1")</f>
        <v>1</v>
      </c>
      <c r="U21" s="81">
        <f>COUNTIFS(シフト表!T:T,$A21,シフト表!$A:$A,"&gt;=1")</f>
        <v>2</v>
      </c>
      <c r="V21" s="81">
        <f>COUNTIFS(シフト表!U:U,$A21,シフト表!$A:$A,"&gt;=1")</f>
        <v>1</v>
      </c>
      <c r="W21" s="81">
        <f>COUNTIFS(シフト表!V:V,$A21,シフト表!$A:$A,"&gt;=1")</f>
        <v>1</v>
      </c>
      <c r="X21" s="81">
        <f>COUNTIFS(シフト表!W:W,$A21,シフト表!$A:$A,"&gt;=1")</f>
        <v>2</v>
      </c>
      <c r="Y21" s="81">
        <f>COUNTIFS(シフト表!X:X,$A21,シフト表!$A:$A,"&gt;=1")</f>
        <v>1</v>
      </c>
      <c r="Z21" s="81">
        <f>COUNTIFS(シフト表!Y:Y,$A21,シフト表!$A:$A,"&gt;=1")</f>
        <v>2</v>
      </c>
      <c r="AA21" s="81">
        <f>COUNTIFS(シフト表!Z:Z,$A21,シフト表!$A:$A,"&gt;=1")</f>
        <v>1</v>
      </c>
      <c r="AB21" s="81">
        <f>COUNTIFS(シフト表!AA:AA,$A21,シフト表!$A:$A,"&gt;=1")</f>
        <v>2</v>
      </c>
      <c r="AC21" s="81">
        <f>COUNTIFS(シフト表!AB:AB,$A21,シフト表!$A:$A,"&gt;=1")</f>
        <v>1</v>
      </c>
      <c r="AD21" s="81">
        <f>COUNTIFS(シフト表!AC:AC,$A21,シフト表!$A:$A,"&gt;=1")</f>
        <v>1</v>
      </c>
      <c r="AE21" s="81">
        <f>COUNTIFS(シフト表!AD:AD,$A21,シフト表!$A:$A,"&gt;=1")</f>
        <v>2</v>
      </c>
      <c r="AF21" s="81">
        <f>COUNTIFS(シフト表!AE:AE,$A21,シフト表!$A:$A,"&gt;=1")</f>
        <v>1</v>
      </c>
      <c r="AG21" s="81">
        <f>COUNTIFS(シフト表!AF:AF,$A21,シフト表!$A:$A,"&gt;=1")</f>
        <v>2</v>
      </c>
      <c r="AH21" s="81">
        <f>COUNTIFS(シフト表!AG:AG,$A21,シフト表!$A:$A,"&gt;=1")</f>
        <v>1</v>
      </c>
    </row>
    <row r="22" spans="1:34" ht="24" customHeight="1" x14ac:dyDescent="0.15">
      <c r="A22" s="82"/>
      <c r="B22" s="83"/>
      <c r="C22" s="84" t="s">
        <v>72</v>
      </c>
      <c r="D22" s="85">
        <f t="shared" ref="D22:AH22" si="2">SUM(D7:D21)</f>
        <v>1</v>
      </c>
      <c r="E22" s="85">
        <f t="shared" si="2"/>
        <v>2</v>
      </c>
      <c r="F22" s="85">
        <f t="shared" si="2"/>
        <v>1</v>
      </c>
      <c r="G22" s="85">
        <f t="shared" si="2"/>
        <v>2</v>
      </c>
      <c r="H22" s="85">
        <f t="shared" si="2"/>
        <v>1</v>
      </c>
      <c r="I22" s="85">
        <f t="shared" si="2"/>
        <v>1</v>
      </c>
      <c r="J22" s="85">
        <f t="shared" si="2"/>
        <v>2</v>
      </c>
      <c r="K22" s="85">
        <f t="shared" si="2"/>
        <v>1</v>
      </c>
      <c r="L22" s="85">
        <f t="shared" si="2"/>
        <v>2</v>
      </c>
      <c r="M22" s="85">
        <f t="shared" si="2"/>
        <v>1</v>
      </c>
      <c r="N22" s="85">
        <f t="shared" si="2"/>
        <v>2</v>
      </c>
      <c r="O22" s="85">
        <f t="shared" si="2"/>
        <v>1</v>
      </c>
      <c r="P22" s="85">
        <f t="shared" si="2"/>
        <v>1</v>
      </c>
      <c r="Q22" s="85">
        <f t="shared" si="2"/>
        <v>2</v>
      </c>
      <c r="R22" s="85">
        <f t="shared" si="2"/>
        <v>1</v>
      </c>
      <c r="S22" s="85">
        <f t="shared" si="2"/>
        <v>2</v>
      </c>
      <c r="T22" s="85">
        <f t="shared" si="2"/>
        <v>1</v>
      </c>
      <c r="U22" s="85">
        <f t="shared" si="2"/>
        <v>2</v>
      </c>
      <c r="V22" s="85">
        <f t="shared" si="2"/>
        <v>1</v>
      </c>
      <c r="W22" s="85">
        <f t="shared" si="2"/>
        <v>1</v>
      </c>
      <c r="X22" s="85">
        <f t="shared" si="2"/>
        <v>2</v>
      </c>
      <c r="Y22" s="85">
        <f t="shared" si="2"/>
        <v>1</v>
      </c>
      <c r="Z22" s="85">
        <f t="shared" si="2"/>
        <v>2</v>
      </c>
      <c r="AA22" s="85">
        <f t="shared" si="2"/>
        <v>1</v>
      </c>
      <c r="AB22" s="85">
        <f t="shared" si="2"/>
        <v>2</v>
      </c>
      <c r="AC22" s="85">
        <f t="shared" si="2"/>
        <v>1</v>
      </c>
      <c r="AD22" s="85">
        <f t="shared" si="2"/>
        <v>1</v>
      </c>
      <c r="AE22" s="85">
        <f t="shared" si="2"/>
        <v>2</v>
      </c>
      <c r="AF22" s="85">
        <f t="shared" si="2"/>
        <v>1</v>
      </c>
      <c r="AG22" s="85">
        <f t="shared" si="2"/>
        <v>2</v>
      </c>
      <c r="AH22" s="85">
        <f t="shared" si="2"/>
        <v>1</v>
      </c>
    </row>
    <row r="23" spans="1:34" ht="24" customHeight="1" x14ac:dyDescent="0.15">
      <c r="A23" s="86"/>
      <c r="B23" s="87"/>
      <c r="C23" s="88" t="s">
        <v>71</v>
      </c>
      <c r="D23" s="89">
        <f t="shared" ref="D23:AH23" si="3">SUMPRODUCT($C$7:$C$21,D$7:D$21)</f>
        <v>0</v>
      </c>
      <c r="E23" s="89">
        <f t="shared" si="3"/>
        <v>0</v>
      </c>
      <c r="F23" s="89">
        <f t="shared" si="3"/>
        <v>0</v>
      </c>
      <c r="G23" s="89">
        <f t="shared" si="3"/>
        <v>0</v>
      </c>
      <c r="H23" s="89">
        <f t="shared" si="3"/>
        <v>0</v>
      </c>
      <c r="I23" s="89">
        <f t="shared" si="3"/>
        <v>0</v>
      </c>
      <c r="J23" s="89">
        <f t="shared" si="3"/>
        <v>0</v>
      </c>
      <c r="K23" s="89">
        <f t="shared" si="3"/>
        <v>0</v>
      </c>
      <c r="L23" s="89">
        <f t="shared" si="3"/>
        <v>0</v>
      </c>
      <c r="M23" s="89">
        <f t="shared" si="3"/>
        <v>0</v>
      </c>
      <c r="N23" s="89">
        <f t="shared" si="3"/>
        <v>0</v>
      </c>
      <c r="O23" s="89">
        <f t="shared" si="3"/>
        <v>0</v>
      </c>
      <c r="P23" s="89">
        <f t="shared" si="3"/>
        <v>0</v>
      </c>
      <c r="Q23" s="89">
        <f t="shared" si="3"/>
        <v>0</v>
      </c>
      <c r="R23" s="89">
        <f t="shared" si="3"/>
        <v>0</v>
      </c>
      <c r="S23" s="89">
        <f t="shared" si="3"/>
        <v>0</v>
      </c>
      <c r="T23" s="89">
        <f t="shared" si="3"/>
        <v>0</v>
      </c>
      <c r="U23" s="89">
        <f t="shared" si="3"/>
        <v>0</v>
      </c>
      <c r="V23" s="89">
        <f t="shared" si="3"/>
        <v>0</v>
      </c>
      <c r="W23" s="89">
        <f t="shared" si="3"/>
        <v>0</v>
      </c>
      <c r="X23" s="89">
        <f t="shared" si="3"/>
        <v>0</v>
      </c>
      <c r="Y23" s="89">
        <f t="shared" si="3"/>
        <v>0</v>
      </c>
      <c r="Z23" s="89">
        <f t="shared" si="3"/>
        <v>0</v>
      </c>
      <c r="AA23" s="89">
        <f t="shared" si="3"/>
        <v>0</v>
      </c>
      <c r="AB23" s="89">
        <f t="shared" si="3"/>
        <v>0</v>
      </c>
      <c r="AC23" s="89">
        <f t="shared" si="3"/>
        <v>0</v>
      </c>
      <c r="AD23" s="89">
        <f t="shared" si="3"/>
        <v>0</v>
      </c>
      <c r="AE23" s="89">
        <f t="shared" si="3"/>
        <v>0</v>
      </c>
      <c r="AF23" s="89">
        <f t="shared" si="3"/>
        <v>0</v>
      </c>
      <c r="AG23" s="89">
        <f t="shared" si="3"/>
        <v>0</v>
      </c>
      <c r="AH23" s="89">
        <f t="shared" si="3"/>
        <v>0</v>
      </c>
    </row>
    <row r="24" spans="1:34" ht="24" customHeight="1" x14ac:dyDescent="0.15">
      <c r="A24" s="90" t="s">
        <v>73</v>
      </c>
      <c r="B24" s="91">
        <v>1000</v>
      </c>
      <c r="C24" s="92" t="s">
        <v>74</v>
      </c>
      <c r="D24" s="93">
        <f t="shared" ref="D24:AH24" si="4">D23*$B24</f>
        <v>0</v>
      </c>
      <c r="E24" s="93">
        <f t="shared" si="4"/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2"/>
  <conditionalFormatting sqref="D5:AH24">
    <cfRule type="expression" dxfId="4" priority="2">
      <formula>D$5&gt;締切日</formula>
    </cfRule>
    <cfRule type="expression" dxfId="3" priority="3">
      <formula>D$1="休"</formula>
    </cfRule>
    <cfRule type="expression" dxfId="2" priority="4">
      <formula>D$6=赤色</formula>
    </cfRule>
    <cfRule type="expression" dxfId="1" priority="5">
      <formula>D$6=青色</formula>
    </cfRule>
    <cfRule type="expression" dxfId="0" priority="6">
      <formula>VLOOKUP(D$5,休日,4,0)="休日"</formula>
    </cfRule>
  </conditionalFormatting>
  <hyperlinks>
    <hyperlink ref="A1" r:id="rId1" xr:uid="{00000000-0004-0000-0300-000000000000}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G14" sqref="G14"/>
    </sheetView>
  </sheetViews>
  <sheetFormatPr defaultColWidth="8.5" defaultRowHeight="13.5" x14ac:dyDescent="0.15"/>
  <cols>
    <col min="1" max="1" width="4.375" customWidth="1"/>
    <col min="2" max="2" width="13" customWidth="1"/>
    <col min="3" max="3" width="14.375" customWidth="1"/>
    <col min="4" max="4" width="13" customWidth="1"/>
    <col min="5" max="5" width="9.375" customWidth="1"/>
    <col min="6" max="7" width="10.625" style="94" customWidth="1"/>
  </cols>
  <sheetData>
    <row r="1" spans="1:7" x14ac:dyDescent="0.15">
      <c r="A1" s="95" t="s">
        <v>56</v>
      </c>
      <c r="B1" s="95" t="s">
        <v>66</v>
      </c>
      <c r="C1" s="96" t="s">
        <v>75</v>
      </c>
      <c r="D1" s="95" t="s">
        <v>71</v>
      </c>
      <c r="E1" s="95" t="s">
        <v>76</v>
      </c>
      <c r="F1" s="97" t="s">
        <v>77</v>
      </c>
      <c r="G1" s="97" t="s">
        <v>78</v>
      </c>
    </row>
    <row r="2" spans="1:7" ht="4.3499999999999996" customHeight="1" x14ac:dyDescent="0.15">
      <c r="A2" s="98"/>
      <c r="B2" s="98"/>
      <c r="C2" s="99"/>
      <c r="D2" s="98"/>
      <c r="E2" s="98"/>
      <c r="F2" s="100"/>
      <c r="G2" s="100"/>
    </row>
    <row r="3" spans="1:7" x14ac:dyDescent="0.15">
      <c r="A3" s="101">
        <v>1</v>
      </c>
      <c r="B3" s="102" t="s">
        <v>60</v>
      </c>
      <c r="C3" s="103" t="str">
        <f t="shared" ref="C3:C18" si="0">IF(F3=0,"",TEXT(F3,"[h]:mm") &amp;"-"&amp;TEXT(G3,"[h]:mm"))</f>
        <v>12:00-21:00</v>
      </c>
      <c r="D3" s="104">
        <v>8</v>
      </c>
      <c r="E3" s="104">
        <v>1</v>
      </c>
      <c r="F3" s="105">
        <v>0.5</v>
      </c>
      <c r="G3" s="105">
        <v>0.875</v>
      </c>
    </row>
    <row r="4" spans="1:7" x14ac:dyDescent="0.15">
      <c r="A4" s="101">
        <v>2</v>
      </c>
      <c r="B4" s="102" t="s">
        <v>79</v>
      </c>
      <c r="C4" s="103" t="str">
        <f t="shared" si="0"/>
        <v>8:00-21:00</v>
      </c>
      <c r="D4" s="104">
        <v>8</v>
      </c>
      <c r="E4" s="104">
        <v>5</v>
      </c>
      <c r="F4" s="105">
        <v>0.33333333333333298</v>
      </c>
      <c r="G4" s="105">
        <v>0.875</v>
      </c>
    </row>
    <row r="5" spans="1:7" x14ac:dyDescent="0.15">
      <c r="A5" s="101">
        <v>3</v>
      </c>
      <c r="B5" s="102" t="s">
        <v>80</v>
      </c>
      <c r="C5" s="103" t="str">
        <f t="shared" si="0"/>
        <v>8:00-21:00</v>
      </c>
      <c r="D5" s="104">
        <v>8</v>
      </c>
      <c r="E5" s="104">
        <v>5</v>
      </c>
      <c r="F5" s="105">
        <v>0.33333333333333298</v>
      </c>
      <c r="G5" s="105">
        <v>0.875</v>
      </c>
    </row>
    <row r="6" spans="1:7" x14ac:dyDescent="0.15">
      <c r="A6" s="101">
        <v>4</v>
      </c>
      <c r="B6" s="102" t="s">
        <v>81</v>
      </c>
      <c r="C6" s="103" t="str">
        <f t="shared" si="0"/>
        <v>8:00-20:00</v>
      </c>
      <c r="D6" s="104">
        <v>8</v>
      </c>
      <c r="E6" s="104">
        <v>4</v>
      </c>
      <c r="F6" s="105">
        <v>0.33333333333333298</v>
      </c>
      <c r="G6" s="105">
        <v>0.83333333333333304</v>
      </c>
    </row>
    <row r="7" spans="1:7" x14ac:dyDescent="0.15">
      <c r="A7" s="101">
        <v>5</v>
      </c>
      <c r="B7" s="102" t="s">
        <v>82</v>
      </c>
      <c r="C7" s="103" t="str">
        <f t="shared" si="0"/>
        <v>10:00-21:00</v>
      </c>
      <c r="D7" s="104">
        <v>8</v>
      </c>
      <c r="E7" s="104">
        <v>3</v>
      </c>
      <c r="F7" s="105">
        <v>0.41666666666666702</v>
      </c>
      <c r="G7" s="105">
        <v>0.875</v>
      </c>
    </row>
    <row r="8" spans="1:7" x14ac:dyDescent="0.15">
      <c r="A8" s="101">
        <v>6</v>
      </c>
      <c r="B8" s="102" t="s">
        <v>83</v>
      </c>
      <c r="C8" s="103" t="str">
        <f t="shared" si="0"/>
        <v>10:00-21:00</v>
      </c>
      <c r="D8" s="104">
        <v>8</v>
      </c>
      <c r="E8" s="104">
        <v>3</v>
      </c>
      <c r="F8" s="105">
        <v>0.41666666666666702</v>
      </c>
      <c r="G8" s="105">
        <v>0.875</v>
      </c>
    </row>
    <row r="9" spans="1:7" x14ac:dyDescent="0.15">
      <c r="A9" s="101">
        <v>7</v>
      </c>
      <c r="B9" s="102" t="s">
        <v>84</v>
      </c>
      <c r="C9" s="103" t="str">
        <f t="shared" si="0"/>
        <v>12:00-20:00</v>
      </c>
      <c r="D9" s="104">
        <v>8</v>
      </c>
      <c r="E9" s="104">
        <v>2</v>
      </c>
      <c r="F9" s="105">
        <v>0.5</v>
      </c>
      <c r="G9" s="105">
        <v>0.83333333333333304</v>
      </c>
    </row>
    <row r="10" spans="1:7" x14ac:dyDescent="0.15">
      <c r="A10" s="101">
        <v>8</v>
      </c>
      <c r="B10" s="102" t="s">
        <v>85</v>
      </c>
      <c r="C10" s="103" t="str">
        <f t="shared" si="0"/>
        <v>12:00-21:00</v>
      </c>
      <c r="D10" s="104">
        <v>8</v>
      </c>
      <c r="E10" s="104">
        <v>1</v>
      </c>
      <c r="F10" s="105">
        <v>0.5</v>
      </c>
      <c r="G10" s="105">
        <v>0.875</v>
      </c>
    </row>
    <row r="11" spans="1:7" x14ac:dyDescent="0.15">
      <c r="A11" s="101">
        <v>9</v>
      </c>
      <c r="B11" s="102" t="s">
        <v>86</v>
      </c>
      <c r="C11" s="103" t="str">
        <f t="shared" si="0"/>
        <v>12:00-21:00</v>
      </c>
      <c r="D11" s="104">
        <v>8</v>
      </c>
      <c r="E11" s="104">
        <v>1</v>
      </c>
      <c r="F11" s="105">
        <v>0.5</v>
      </c>
      <c r="G11" s="105">
        <v>0.875</v>
      </c>
    </row>
    <row r="12" spans="1:7" x14ac:dyDescent="0.15">
      <c r="A12" s="101">
        <v>10</v>
      </c>
      <c r="B12" s="102" t="s">
        <v>87</v>
      </c>
      <c r="C12" s="103" t="str">
        <f t="shared" si="0"/>
        <v>12:00-21:00</v>
      </c>
      <c r="D12" s="104">
        <v>8</v>
      </c>
      <c r="E12" s="104">
        <v>1</v>
      </c>
      <c r="F12" s="105">
        <v>0.5</v>
      </c>
      <c r="G12" s="105">
        <v>0.875</v>
      </c>
    </row>
    <row r="13" spans="1:7" x14ac:dyDescent="0.15">
      <c r="A13" s="101">
        <v>11</v>
      </c>
      <c r="B13" s="102" t="s">
        <v>59</v>
      </c>
      <c r="C13" s="103" t="str">
        <f t="shared" si="0"/>
        <v>12:00-20:00</v>
      </c>
      <c r="D13" s="104">
        <v>7</v>
      </c>
      <c r="E13" s="104">
        <v>1</v>
      </c>
      <c r="F13" s="105">
        <v>0.5</v>
      </c>
      <c r="G13" s="105">
        <v>0.83333333333333304</v>
      </c>
    </row>
    <row r="14" spans="1:7" x14ac:dyDescent="0.15">
      <c r="A14" s="101">
        <v>12</v>
      </c>
      <c r="B14" s="102" t="s">
        <v>62</v>
      </c>
      <c r="C14" s="103" t="str">
        <f t="shared" si="0"/>
        <v/>
      </c>
      <c r="D14" s="104"/>
      <c r="E14" s="104"/>
      <c r="F14" s="105"/>
      <c r="G14" s="105"/>
    </row>
    <row r="15" spans="1:7" x14ac:dyDescent="0.15">
      <c r="A15" s="101">
        <v>13</v>
      </c>
      <c r="B15" s="102" t="s">
        <v>88</v>
      </c>
      <c r="C15" s="103" t="str">
        <f t="shared" si="0"/>
        <v>12:00-16:00</v>
      </c>
      <c r="D15" s="104">
        <v>4</v>
      </c>
      <c r="E15" s="104">
        <v>0</v>
      </c>
      <c r="F15" s="105">
        <v>0.5</v>
      </c>
      <c r="G15" s="105">
        <v>0.66666666666666696</v>
      </c>
    </row>
    <row r="16" spans="1:7" x14ac:dyDescent="0.15">
      <c r="A16" s="101">
        <v>14</v>
      </c>
      <c r="B16" s="102" t="s">
        <v>89</v>
      </c>
      <c r="C16" s="103" t="str">
        <f t="shared" si="0"/>
        <v>16:00-21:00</v>
      </c>
      <c r="D16" s="104">
        <v>4</v>
      </c>
      <c r="E16" s="104">
        <v>0</v>
      </c>
      <c r="F16" s="105">
        <v>0.66666666666666696</v>
      </c>
      <c r="G16" s="105">
        <v>0.875</v>
      </c>
    </row>
    <row r="17" spans="1:7" x14ac:dyDescent="0.15">
      <c r="A17" s="101">
        <v>15</v>
      </c>
      <c r="B17" s="102" t="s">
        <v>63</v>
      </c>
      <c r="C17" s="103" t="str">
        <f t="shared" si="0"/>
        <v/>
      </c>
      <c r="D17" s="104"/>
      <c r="E17" s="104"/>
      <c r="F17" s="105"/>
      <c r="G17" s="105"/>
    </row>
    <row r="18" spans="1:7" x14ac:dyDescent="0.15">
      <c r="A18" s="101">
        <v>16</v>
      </c>
      <c r="B18" s="102" t="s">
        <v>61</v>
      </c>
      <c r="C18" s="103" t="str">
        <f t="shared" si="0"/>
        <v/>
      </c>
      <c r="D18" s="104"/>
      <c r="E18" s="104"/>
      <c r="F18" s="105"/>
      <c r="G18" s="105"/>
    </row>
  </sheetData>
  <sheetProtection sheet="1" objects="1" scenarios="1" autoFilter="0"/>
  <phoneticPr fontId="22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23"/>
  <sheetViews>
    <sheetView showGridLines="0" showZeros="0" zoomScaleNormal="100" workbookViewId="0">
      <pane ySplit="1" topLeftCell="A2" activePane="bottomLeft" state="frozen"/>
      <selection pane="bottomLeft" activeCell="I12" sqref="I12"/>
    </sheetView>
  </sheetViews>
  <sheetFormatPr defaultColWidth="9" defaultRowHeight="13.5" x14ac:dyDescent="0.15"/>
  <cols>
    <col min="1" max="1" width="12.375" style="106" customWidth="1"/>
    <col min="2" max="2" width="5.375" style="107" customWidth="1"/>
    <col min="3" max="3" width="20.875" style="108" customWidth="1"/>
    <col min="4" max="4" width="9" style="109"/>
    <col min="5" max="1024" width="9" style="42"/>
  </cols>
  <sheetData>
    <row r="1" spans="1:7" ht="15" customHeight="1" x14ac:dyDescent="0.15">
      <c r="A1" s="110" t="s">
        <v>90</v>
      </c>
      <c r="B1" s="111" t="s">
        <v>91</v>
      </c>
      <c r="C1" s="112" t="s">
        <v>92</v>
      </c>
      <c r="D1" s="112" t="s">
        <v>93</v>
      </c>
      <c r="F1" s="42" t="s">
        <v>94</v>
      </c>
      <c r="G1" s="2" t="s">
        <v>95</v>
      </c>
    </row>
    <row r="2" spans="1:7" ht="15" customHeight="1" x14ac:dyDescent="0.15">
      <c r="A2" s="113">
        <v>42736</v>
      </c>
      <c r="B2" s="114" t="str">
        <f t="shared" ref="B2:B65" si="0">IF(A2="","",TEXT(A2,"aaa"))</f>
        <v>日</v>
      </c>
      <c r="C2" s="115" t="s">
        <v>96</v>
      </c>
      <c r="D2" s="116" t="s">
        <v>97</v>
      </c>
    </row>
    <row r="3" spans="1:7" ht="15" customHeight="1" x14ac:dyDescent="0.15">
      <c r="A3" s="117">
        <v>42737</v>
      </c>
      <c r="B3" s="114" t="str">
        <f t="shared" si="0"/>
        <v>月</v>
      </c>
      <c r="C3" s="118" t="s">
        <v>98</v>
      </c>
      <c r="D3" s="116" t="s">
        <v>97</v>
      </c>
    </row>
    <row r="4" spans="1:7" ht="15" customHeight="1" x14ac:dyDescent="0.15">
      <c r="A4" s="117">
        <v>42744</v>
      </c>
      <c r="B4" s="114" t="str">
        <f t="shared" si="0"/>
        <v>月</v>
      </c>
      <c r="C4" s="118" t="s">
        <v>99</v>
      </c>
      <c r="D4" s="116" t="s">
        <v>97</v>
      </c>
    </row>
    <row r="5" spans="1:7" ht="15" customHeight="1" x14ac:dyDescent="0.15">
      <c r="A5" s="117">
        <v>42777</v>
      </c>
      <c r="B5" s="114" t="str">
        <f t="shared" si="0"/>
        <v>土</v>
      </c>
      <c r="C5" s="118" t="s">
        <v>100</v>
      </c>
      <c r="D5" s="116" t="s">
        <v>97</v>
      </c>
    </row>
    <row r="6" spans="1:7" ht="15" customHeight="1" x14ac:dyDescent="0.15">
      <c r="A6" s="117">
        <v>42814</v>
      </c>
      <c r="B6" s="114" t="str">
        <f t="shared" si="0"/>
        <v>月</v>
      </c>
      <c r="C6" s="118" t="s">
        <v>101</v>
      </c>
      <c r="D6" s="116" t="s">
        <v>97</v>
      </c>
    </row>
    <row r="7" spans="1:7" ht="15" customHeight="1" x14ac:dyDescent="0.15">
      <c r="A7" s="117">
        <v>42854</v>
      </c>
      <c r="B7" s="114" t="str">
        <f t="shared" si="0"/>
        <v>土</v>
      </c>
      <c r="C7" s="118" t="s">
        <v>102</v>
      </c>
      <c r="D7" s="116" t="s">
        <v>97</v>
      </c>
    </row>
    <row r="8" spans="1:7" ht="15" customHeight="1" x14ac:dyDescent="0.15">
      <c r="A8" s="117">
        <v>42858</v>
      </c>
      <c r="B8" s="114" t="str">
        <f t="shared" si="0"/>
        <v>水</v>
      </c>
      <c r="C8" s="118" t="s">
        <v>103</v>
      </c>
      <c r="D8" s="116" t="s">
        <v>97</v>
      </c>
    </row>
    <row r="9" spans="1:7" ht="15" customHeight="1" x14ac:dyDescent="0.15">
      <c r="A9" s="117">
        <v>42859</v>
      </c>
      <c r="B9" s="114" t="str">
        <f t="shared" si="0"/>
        <v>木</v>
      </c>
      <c r="C9" s="118" t="s">
        <v>104</v>
      </c>
      <c r="D9" s="119" t="s">
        <v>97</v>
      </c>
    </row>
    <row r="10" spans="1:7" ht="15" customHeight="1" x14ac:dyDescent="0.15">
      <c r="A10" s="117">
        <v>42860</v>
      </c>
      <c r="B10" s="114" t="str">
        <f t="shared" si="0"/>
        <v>金</v>
      </c>
      <c r="C10" s="118" t="s">
        <v>105</v>
      </c>
      <c r="D10" s="116" t="s">
        <v>97</v>
      </c>
    </row>
    <row r="11" spans="1:7" ht="15" customHeight="1" x14ac:dyDescent="0.15">
      <c r="A11" s="117">
        <v>42933</v>
      </c>
      <c r="B11" s="114" t="str">
        <f t="shared" si="0"/>
        <v>月</v>
      </c>
      <c r="C11" s="118" t="s">
        <v>106</v>
      </c>
      <c r="D11" s="119" t="s">
        <v>97</v>
      </c>
    </row>
    <row r="12" spans="1:7" ht="15" customHeight="1" x14ac:dyDescent="0.15">
      <c r="A12" s="117">
        <v>42958</v>
      </c>
      <c r="B12" s="114" t="str">
        <f t="shared" si="0"/>
        <v>金</v>
      </c>
      <c r="C12" s="118" t="s">
        <v>107</v>
      </c>
      <c r="D12" s="116" t="s">
        <v>97</v>
      </c>
    </row>
    <row r="13" spans="1:7" ht="15" customHeight="1" x14ac:dyDescent="0.15">
      <c r="A13" s="117">
        <v>42996</v>
      </c>
      <c r="B13" s="114" t="str">
        <f t="shared" si="0"/>
        <v>月</v>
      </c>
      <c r="C13" s="118" t="s">
        <v>108</v>
      </c>
      <c r="D13" s="116" t="s">
        <v>97</v>
      </c>
    </row>
    <row r="14" spans="1:7" ht="15" customHeight="1" x14ac:dyDescent="0.15">
      <c r="A14" s="117">
        <v>43001</v>
      </c>
      <c r="B14" s="114" t="str">
        <f t="shared" si="0"/>
        <v>土</v>
      </c>
      <c r="C14" s="118" t="s">
        <v>109</v>
      </c>
      <c r="D14" s="119" t="s">
        <v>97</v>
      </c>
    </row>
    <row r="15" spans="1:7" ht="15" customHeight="1" x14ac:dyDescent="0.15">
      <c r="A15" s="117">
        <v>43017</v>
      </c>
      <c r="B15" s="114" t="str">
        <f t="shared" si="0"/>
        <v>月</v>
      </c>
      <c r="C15" s="118" t="s">
        <v>110</v>
      </c>
      <c r="D15" s="119" t="s">
        <v>97</v>
      </c>
    </row>
    <row r="16" spans="1:7" ht="15" customHeight="1" x14ac:dyDescent="0.15">
      <c r="A16" s="117">
        <v>43042</v>
      </c>
      <c r="B16" s="114" t="str">
        <f t="shared" si="0"/>
        <v>金</v>
      </c>
      <c r="C16" s="118" t="s">
        <v>111</v>
      </c>
      <c r="D16" s="116" t="s">
        <v>97</v>
      </c>
    </row>
    <row r="17" spans="1:4" ht="15" customHeight="1" x14ac:dyDescent="0.15">
      <c r="A17" s="117">
        <v>43062</v>
      </c>
      <c r="B17" s="114" t="str">
        <f t="shared" si="0"/>
        <v>木</v>
      </c>
      <c r="C17" s="118" t="s">
        <v>112</v>
      </c>
      <c r="D17" s="119" t="s">
        <v>97</v>
      </c>
    </row>
    <row r="18" spans="1:4" ht="15" customHeight="1" x14ac:dyDescent="0.15">
      <c r="A18" s="117">
        <v>43092</v>
      </c>
      <c r="B18" s="114" t="str">
        <f t="shared" si="0"/>
        <v>土</v>
      </c>
      <c r="C18" s="118" t="s">
        <v>113</v>
      </c>
      <c r="D18" s="119" t="s">
        <v>97</v>
      </c>
    </row>
    <row r="19" spans="1:4" ht="15" customHeight="1" x14ac:dyDescent="0.15">
      <c r="A19" s="117">
        <v>43101</v>
      </c>
      <c r="B19" s="114" t="str">
        <f t="shared" si="0"/>
        <v>月</v>
      </c>
      <c r="C19" s="118" t="s">
        <v>96</v>
      </c>
      <c r="D19" s="116" t="s">
        <v>97</v>
      </c>
    </row>
    <row r="20" spans="1:4" ht="15" customHeight="1" x14ac:dyDescent="0.15">
      <c r="A20" s="117">
        <v>43108</v>
      </c>
      <c r="B20" s="114" t="str">
        <f t="shared" si="0"/>
        <v>月</v>
      </c>
      <c r="C20" s="118" t="s">
        <v>99</v>
      </c>
      <c r="D20" s="119" t="s">
        <v>97</v>
      </c>
    </row>
    <row r="21" spans="1:4" ht="15" customHeight="1" x14ac:dyDescent="0.15">
      <c r="A21" s="117">
        <v>43142</v>
      </c>
      <c r="B21" s="114" t="str">
        <f t="shared" si="0"/>
        <v>日</v>
      </c>
      <c r="C21" s="118" t="s">
        <v>100</v>
      </c>
      <c r="D21" s="119" t="s">
        <v>97</v>
      </c>
    </row>
    <row r="22" spans="1:4" ht="15" customHeight="1" x14ac:dyDescent="0.15">
      <c r="A22" s="117">
        <v>43143</v>
      </c>
      <c r="B22" s="114" t="str">
        <f t="shared" si="0"/>
        <v>月</v>
      </c>
      <c r="C22" s="118" t="s">
        <v>98</v>
      </c>
      <c r="D22" s="119" t="s">
        <v>97</v>
      </c>
    </row>
    <row r="23" spans="1:4" ht="15" customHeight="1" x14ac:dyDescent="0.15">
      <c r="A23" s="117">
        <v>43180</v>
      </c>
      <c r="B23" s="114" t="str">
        <f t="shared" si="0"/>
        <v>水</v>
      </c>
      <c r="C23" s="118" t="s">
        <v>101</v>
      </c>
      <c r="D23" s="119" t="s">
        <v>97</v>
      </c>
    </row>
    <row r="24" spans="1:4" ht="15" customHeight="1" x14ac:dyDescent="0.15">
      <c r="A24" s="117">
        <v>43219</v>
      </c>
      <c r="B24" s="114" t="str">
        <f t="shared" si="0"/>
        <v>日</v>
      </c>
      <c r="C24" s="118" t="s">
        <v>102</v>
      </c>
      <c r="D24" s="119" t="s">
        <v>97</v>
      </c>
    </row>
    <row r="25" spans="1:4" ht="15" customHeight="1" x14ac:dyDescent="0.15">
      <c r="A25" s="117">
        <v>43220</v>
      </c>
      <c r="B25" s="114" t="str">
        <f t="shared" si="0"/>
        <v>月</v>
      </c>
      <c r="C25" s="118" t="s">
        <v>98</v>
      </c>
      <c r="D25" s="116" t="s">
        <v>97</v>
      </c>
    </row>
    <row r="26" spans="1:4" ht="15" customHeight="1" x14ac:dyDescent="0.15">
      <c r="A26" s="117">
        <v>43223</v>
      </c>
      <c r="B26" s="114" t="str">
        <f t="shared" si="0"/>
        <v>木</v>
      </c>
      <c r="C26" s="118" t="s">
        <v>103</v>
      </c>
      <c r="D26" s="119" t="s">
        <v>97</v>
      </c>
    </row>
    <row r="27" spans="1:4" ht="15" customHeight="1" x14ac:dyDescent="0.15">
      <c r="A27" s="117">
        <v>43224</v>
      </c>
      <c r="B27" s="114" t="str">
        <f t="shared" si="0"/>
        <v>金</v>
      </c>
      <c r="C27" s="118" t="s">
        <v>104</v>
      </c>
      <c r="D27" s="119" t="s">
        <v>97</v>
      </c>
    </row>
    <row r="28" spans="1:4" ht="15" customHeight="1" x14ac:dyDescent="0.15">
      <c r="A28" s="117">
        <v>43225</v>
      </c>
      <c r="B28" s="114" t="str">
        <f t="shared" si="0"/>
        <v>土</v>
      </c>
      <c r="C28" s="118" t="s">
        <v>105</v>
      </c>
      <c r="D28" s="119" t="s">
        <v>97</v>
      </c>
    </row>
    <row r="29" spans="1:4" ht="15" customHeight="1" x14ac:dyDescent="0.15">
      <c r="A29" s="117">
        <v>43297</v>
      </c>
      <c r="B29" s="114" t="str">
        <f t="shared" si="0"/>
        <v>月</v>
      </c>
      <c r="C29" s="118" t="s">
        <v>106</v>
      </c>
      <c r="D29" s="119" t="s">
        <v>97</v>
      </c>
    </row>
    <row r="30" spans="1:4" ht="15" customHeight="1" x14ac:dyDescent="0.15">
      <c r="A30" s="117">
        <v>43323</v>
      </c>
      <c r="B30" s="114" t="str">
        <f t="shared" si="0"/>
        <v>土</v>
      </c>
      <c r="C30" s="118" t="s">
        <v>107</v>
      </c>
      <c r="D30" s="119" t="s">
        <v>97</v>
      </c>
    </row>
    <row r="31" spans="1:4" ht="15" customHeight="1" x14ac:dyDescent="0.15">
      <c r="A31" s="117">
        <v>43360</v>
      </c>
      <c r="B31" s="114" t="str">
        <f t="shared" si="0"/>
        <v>月</v>
      </c>
      <c r="C31" s="118" t="s">
        <v>108</v>
      </c>
      <c r="D31" s="116" t="s">
        <v>97</v>
      </c>
    </row>
    <row r="32" spans="1:4" ht="15" customHeight="1" x14ac:dyDescent="0.15">
      <c r="A32" s="117">
        <v>43366</v>
      </c>
      <c r="B32" s="114" t="str">
        <f t="shared" si="0"/>
        <v>日</v>
      </c>
      <c r="C32" s="118" t="s">
        <v>109</v>
      </c>
      <c r="D32" s="116" t="s">
        <v>97</v>
      </c>
    </row>
    <row r="33" spans="1:4" ht="15" customHeight="1" x14ac:dyDescent="0.15">
      <c r="A33" s="117">
        <v>43367</v>
      </c>
      <c r="B33" s="114" t="str">
        <f t="shared" si="0"/>
        <v>月</v>
      </c>
      <c r="C33" s="118" t="s">
        <v>98</v>
      </c>
      <c r="D33" s="119" t="s">
        <v>97</v>
      </c>
    </row>
    <row r="34" spans="1:4" ht="15" customHeight="1" x14ac:dyDescent="0.15">
      <c r="A34" s="117">
        <v>43381</v>
      </c>
      <c r="B34" s="114" t="str">
        <f t="shared" si="0"/>
        <v>月</v>
      </c>
      <c r="C34" s="118" t="s">
        <v>110</v>
      </c>
      <c r="D34" s="119" t="s">
        <v>97</v>
      </c>
    </row>
    <row r="35" spans="1:4" ht="15" customHeight="1" x14ac:dyDescent="0.15">
      <c r="A35" s="117">
        <v>43407</v>
      </c>
      <c r="B35" s="114" t="str">
        <f t="shared" si="0"/>
        <v>土</v>
      </c>
      <c r="C35" s="118" t="s">
        <v>111</v>
      </c>
      <c r="D35" s="116" t="s">
        <v>97</v>
      </c>
    </row>
    <row r="36" spans="1:4" ht="15" customHeight="1" x14ac:dyDescent="0.15">
      <c r="A36" s="117">
        <v>43427</v>
      </c>
      <c r="B36" s="114" t="str">
        <f t="shared" si="0"/>
        <v>金</v>
      </c>
      <c r="C36" s="118" t="s">
        <v>112</v>
      </c>
      <c r="D36" s="119" t="s">
        <v>97</v>
      </c>
    </row>
    <row r="37" spans="1:4" ht="15" customHeight="1" x14ac:dyDescent="0.15">
      <c r="A37" s="117">
        <v>43457</v>
      </c>
      <c r="B37" s="114" t="str">
        <f t="shared" si="0"/>
        <v>日</v>
      </c>
      <c r="C37" s="118" t="s">
        <v>113</v>
      </c>
      <c r="D37" s="119" t="s">
        <v>97</v>
      </c>
    </row>
    <row r="38" spans="1:4" ht="15" customHeight="1" x14ac:dyDescent="0.15">
      <c r="A38" s="117">
        <v>43458</v>
      </c>
      <c r="B38" s="114" t="str">
        <f t="shared" si="0"/>
        <v>月</v>
      </c>
      <c r="C38" s="118" t="s">
        <v>98</v>
      </c>
      <c r="D38" s="116" t="s">
        <v>97</v>
      </c>
    </row>
    <row r="39" spans="1:4" ht="15" customHeight="1" x14ac:dyDescent="0.15">
      <c r="A39" s="117">
        <v>43466</v>
      </c>
      <c r="B39" s="114" t="str">
        <f t="shared" si="0"/>
        <v>火</v>
      </c>
      <c r="C39" s="118" t="s">
        <v>96</v>
      </c>
      <c r="D39" s="116" t="s">
        <v>97</v>
      </c>
    </row>
    <row r="40" spans="1:4" ht="15" customHeight="1" x14ac:dyDescent="0.15">
      <c r="A40" s="117">
        <v>43479</v>
      </c>
      <c r="B40" s="114" t="str">
        <f t="shared" si="0"/>
        <v>月</v>
      </c>
      <c r="C40" s="118" t="s">
        <v>99</v>
      </c>
      <c r="D40" s="119" t="s">
        <v>97</v>
      </c>
    </row>
    <row r="41" spans="1:4" ht="15" customHeight="1" x14ac:dyDescent="0.15">
      <c r="A41" s="117">
        <v>43507</v>
      </c>
      <c r="B41" s="114" t="str">
        <f t="shared" si="0"/>
        <v>月</v>
      </c>
      <c r="C41" s="118" t="s">
        <v>100</v>
      </c>
      <c r="D41" s="119" t="s">
        <v>97</v>
      </c>
    </row>
    <row r="42" spans="1:4" ht="15" customHeight="1" x14ac:dyDescent="0.15">
      <c r="A42" s="117">
        <v>43545</v>
      </c>
      <c r="B42" s="114" t="str">
        <f t="shared" si="0"/>
        <v>木</v>
      </c>
      <c r="C42" s="118" t="s">
        <v>101</v>
      </c>
      <c r="D42" s="119" t="s">
        <v>97</v>
      </c>
    </row>
    <row r="43" spans="1:4" ht="15" customHeight="1" x14ac:dyDescent="0.15">
      <c r="A43" s="117">
        <v>43584</v>
      </c>
      <c r="B43" s="114" t="str">
        <f t="shared" si="0"/>
        <v>月</v>
      </c>
      <c r="C43" s="118" t="s">
        <v>102</v>
      </c>
      <c r="D43" s="116" t="s">
        <v>97</v>
      </c>
    </row>
    <row r="44" spans="1:4" ht="15" customHeight="1" x14ac:dyDescent="0.15">
      <c r="A44" s="117">
        <v>43585</v>
      </c>
      <c r="B44" s="114" t="str">
        <f t="shared" si="0"/>
        <v>火</v>
      </c>
      <c r="C44" s="118" t="s">
        <v>114</v>
      </c>
      <c r="D44" s="119" t="s">
        <v>97</v>
      </c>
    </row>
    <row r="45" spans="1:4" ht="15" customHeight="1" x14ac:dyDescent="0.15">
      <c r="A45" s="117">
        <v>43586</v>
      </c>
      <c r="B45" s="114" t="str">
        <f t="shared" si="0"/>
        <v>水</v>
      </c>
      <c r="C45" s="118" t="s">
        <v>115</v>
      </c>
      <c r="D45" s="119" t="s">
        <v>97</v>
      </c>
    </row>
    <row r="46" spans="1:4" ht="15" customHeight="1" x14ac:dyDescent="0.15">
      <c r="A46" s="117">
        <v>43587</v>
      </c>
      <c r="B46" s="114" t="str">
        <f t="shared" si="0"/>
        <v>木</v>
      </c>
      <c r="C46" s="118" t="s">
        <v>114</v>
      </c>
      <c r="D46" s="119" t="s">
        <v>97</v>
      </c>
    </row>
    <row r="47" spans="1:4" ht="15" customHeight="1" x14ac:dyDescent="0.15">
      <c r="A47" s="117">
        <v>43588</v>
      </c>
      <c r="B47" s="114" t="str">
        <f t="shared" si="0"/>
        <v>金</v>
      </c>
      <c r="C47" s="118" t="s">
        <v>103</v>
      </c>
      <c r="D47" s="119" t="s">
        <v>97</v>
      </c>
    </row>
    <row r="48" spans="1:4" ht="15" customHeight="1" x14ac:dyDescent="0.15">
      <c r="A48" s="117">
        <v>43589</v>
      </c>
      <c r="B48" s="114" t="str">
        <f t="shared" si="0"/>
        <v>土</v>
      </c>
      <c r="C48" s="118" t="s">
        <v>104</v>
      </c>
      <c r="D48" s="119" t="s">
        <v>97</v>
      </c>
    </row>
    <row r="49" spans="1:4" ht="15" customHeight="1" x14ac:dyDescent="0.15">
      <c r="A49" s="117">
        <v>43590</v>
      </c>
      <c r="B49" s="114" t="str">
        <f t="shared" si="0"/>
        <v>日</v>
      </c>
      <c r="C49" s="118" t="s">
        <v>105</v>
      </c>
      <c r="D49" s="119" t="s">
        <v>97</v>
      </c>
    </row>
    <row r="50" spans="1:4" ht="15" customHeight="1" x14ac:dyDescent="0.15">
      <c r="A50" s="117">
        <v>43591</v>
      </c>
      <c r="B50" s="114" t="str">
        <f t="shared" si="0"/>
        <v>月</v>
      </c>
      <c r="C50" s="118" t="s">
        <v>98</v>
      </c>
      <c r="D50" s="119" t="s">
        <v>97</v>
      </c>
    </row>
    <row r="51" spans="1:4" ht="15" customHeight="1" x14ac:dyDescent="0.15">
      <c r="A51" s="117">
        <v>43661</v>
      </c>
      <c r="B51" s="114" t="str">
        <f t="shared" si="0"/>
        <v>月</v>
      </c>
      <c r="C51" s="118" t="s">
        <v>106</v>
      </c>
      <c r="D51" s="119" t="s">
        <v>97</v>
      </c>
    </row>
    <row r="52" spans="1:4" ht="15" customHeight="1" x14ac:dyDescent="0.15">
      <c r="A52" s="117">
        <v>43688</v>
      </c>
      <c r="B52" s="114" t="str">
        <f t="shared" si="0"/>
        <v>日</v>
      </c>
      <c r="C52" s="118" t="s">
        <v>107</v>
      </c>
      <c r="D52" s="119" t="s">
        <v>97</v>
      </c>
    </row>
    <row r="53" spans="1:4" ht="15" customHeight="1" x14ac:dyDescent="0.15">
      <c r="A53" s="117">
        <v>43689</v>
      </c>
      <c r="B53" s="114" t="str">
        <f t="shared" si="0"/>
        <v>月</v>
      </c>
      <c r="C53" s="118" t="s">
        <v>98</v>
      </c>
      <c r="D53" s="119" t="s">
        <v>97</v>
      </c>
    </row>
    <row r="54" spans="1:4" ht="15" customHeight="1" x14ac:dyDescent="0.15">
      <c r="A54" s="117">
        <v>43724</v>
      </c>
      <c r="B54" s="114" t="str">
        <f t="shared" si="0"/>
        <v>月</v>
      </c>
      <c r="C54" s="118" t="s">
        <v>108</v>
      </c>
      <c r="D54" s="119" t="s">
        <v>97</v>
      </c>
    </row>
    <row r="55" spans="1:4" ht="15" customHeight="1" x14ac:dyDescent="0.15">
      <c r="A55" s="117">
        <v>43731</v>
      </c>
      <c r="B55" s="114" t="str">
        <f t="shared" si="0"/>
        <v>月</v>
      </c>
      <c r="C55" s="118" t="s">
        <v>109</v>
      </c>
      <c r="D55" s="119" t="s">
        <v>97</v>
      </c>
    </row>
    <row r="56" spans="1:4" ht="15" customHeight="1" x14ac:dyDescent="0.15">
      <c r="A56" s="117">
        <v>43752</v>
      </c>
      <c r="B56" s="114" t="str">
        <f t="shared" si="0"/>
        <v>月</v>
      </c>
      <c r="C56" s="118" t="s">
        <v>110</v>
      </c>
      <c r="D56" s="119" t="s">
        <v>97</v>
      </c>
    </row>
    <row r="57" spans="1:4" ht="15" customHeight="1" x14ac:dyDescent="0.15">
      <c r="A57" s="117">
        <v>43760</v>
      </c>
      <c r="B57" s="114" t="str">
        <f t="shared" si="0"/>
        <v>火</v>
      </c>
      <c r="C57" s="118" t="s">
        <v>116</v>
      </c>
      <c r="D57" s="119" t="s">
        <v>97</v>
      </c>
    </row>
    <row r="58" spans="1:4" ht="15" customHeight="1" x14ac:dyDescent="0.15">
      <c r="A58" s="117">
        <v>43772</v>
      </c>
      <c r="B58" s="114" t="str">
        <f t="shared" si="0"/>
        <v>日</v>
      </c>
      <c r="C58" s="118" t="s">
        <v>111</v>
      </c>
      <c r="D58" s="119" t="s">
        <v>97</v>
      </c>
    </row>
    <row r="59" spans="1:4" ht="15" customHeight="1" x14ac:dyDescent="0.15">
      <c r="A59" s="117">
        <v>43773</v>
      </c>
      <c r="B59" s="114" t="str">
        <f t="shared" si="0"/>
        <v>月</v>
      </c>
      <c r="C59" s="118" t="s">
        <v>98</v>
      </c>
      <c r="D59" s="119" t="s">
        <v>97</v>
      </c>
    </row>
    <row r="60" spans="1:4" ht="15" customHeight="1" x14ac:dyDescent="0.15">
      <c r="A60" s="117">
        <v>43792</v>
      </c>
      <c r="B60" s="114" t="str">
        <f t="shared" si="0"/>
        <v>土</v>
      </c>
      <c r="C60" s="118" t="s">
        <v>112</v>
      </c>
      <c r="D60" s="119" t="s">
        <v>97</v>
      </c>
    </row>
    <row r="61" spans="1:4" ht="15" customHeight="1" x14ac:dyDescent="0.15">
      <c r="A61" s="117">
        <v>43831</v>
      </c>
      <c r="B61" s="114" t="str">
        <f t="shared" si="0"/>
        <v>水</v>
      </c>
      <c r="C61" s="118" t="s">
        <v>96</v>
      </c>
      <c r="D61" s="119" t="s">
        <v>97</v>
      </c>
    </row>
    <row r="62" spans="1:4" ht="15" customHeight="1" x14ac:dyDescent="0.15">
      <c r="A62" s="117">
        <v>43843</v>
      </c>
      <c r="B62" s="114" t="str">
        <f t="shared" si="0"/>
        <v>月</v>
      </c>
      <c r="C62" s="118" t="s">
        <v>99</v>
      </c>
      <c r="D62" s="119" t="s">
        <v>97</v>
      </c>
    </row>
    <row r="63" spans="1:4" ht="15" customHeight="1" x14ac:dyDescent="0.15">
      <c r="A63" s="117">
        <v>43872</v>
      </c>
      <c r="B63" s="114" t="str">
        <f t="shared" si="0"/>
        <v>火</v>
      </c>
      <c r="C63" s="118" t="s">
        <v>100</v>
      </c>
      <c r="D63" s="119" t="s">
        <v>97</v>
      </c>
    </row>
    <row r="64" spans="1:4" ht="15" customHeight="1" x14ac:dyDescent="0.15">
      <c r="A64" s="117">
        <v>43884</v>
      </c>
      <c r="B64" s="114" t="str">
        <f t="shared" si="0"/>
        <v>日</v>
      </c>
      <c r="C64" s="118" t="s">
        <v>113</v>
      </c>
      <c r="D64" s="119" t="s">
        <v>97</v>
      </c>
    </row>
    <row r="65" spans="1:4" ht="15" customHeight="1" x14ac:dyDescent="0.15">
      <c r="A65" s="117">
        <v>43885</v>
      </c>
      <c r="B65" s="114" t="str">
        <f t="shared" si="0"/>
        <v>月</v>
      </c>
      <c r="C65" s="118" t="s">
        <v>98</v>
      </c>
      <c r="D65" s="119" t="s">
        <v>97</v>
      </c>
    </row>
    <row r="66" spans="1:4" ht="15" customHeight="1" x14ac:dyDescent="0.15">
      <c r="A66" s="117">
        <v>43910</v>
      </c>
      <c r="B66" s="114" t="str">
        <f t="shared" ref="B66:B129" si="1">IF(A66="","",TEXT(A66,"aaa"))</f>
        <v>金</v>
      </c>
      <c r="C66" s="118" t="s">
        <v>101</v>
      </c>
      <c r="D66" s="119" t="s">
        <v>97</v>
      </c>
    </row>
    <row r="67" spans="1:4" ht="15" customHeight="1" x14ac:dyDescent="0.15">
      <c r="A67" s="117">
        <v>43950</v>
      </c>
      <c r="B67" s="114" t="str">
        <f t="shared" si="1"/>
        <v>水</v>
      </c>
      <c r="C67" s="118" t="s">
        <v>102</v>
      </c>
      <c r="D67" s="119" t="s">
        <v>97</v>
      </c>
    </row>
    <row r="68" spans="1:4" ht="15" customHeight="1" x14ac:dyDescent="0.15">
      <c r="A68" s="117">
        <v>43954</v>
      </c>
      <c r="B68" s="114" t="str">
        <f t="shared" si="1"/>
        <v>日</v>
      </c>
      <c r="C68" s="118" t="s">
        <v>103</v>
      </c>
      <c r="D68" s="119" t="s">
        <v>97</v>
      </c>
    </row>
    <row r="69" spans="1:4" ht="15" customHeight="1" x14ac:dyDescent="0.15">
      <c r="A69" s="117">
        <v>43955</v>
      </c>
      <c r="B69" s="114" t="str">
        <f t="shared" si="1"/>
        <v>月</v>
      </c>
      <c r="C69" s="118" t="s">
        <v>104</v>
      </c>
      <c r="D69" s="119" t="s">
        <v>97</v>
      </c>
    </row>
    <row r="70" spans="1:4" ht="15" customHeight="1" x14ac:dyDescent="0.15">
      <c r="A70" s="117">
        <v>43956</v>
      </c>
      <c r="B70" s="114" t="str">
        <f t="shared" si="1"/>
        <v>火</v>
      </c>
      <c r="C70" s="118" t="s">
        <v>105</v>
      </c>
      <c r="D70" s="119" t="s">
        <v>97</v>
      </c>
    </row>
    <row r="71" spans="1:4" ht="15" customHeight="1" x14ac:dyDescent="0.15">
      <c r="A71" s="117">
        <v>43957</v>
      </c>
      <c r="B71" s="114" t="str">
        <f t="shared" si="1"/>
        <v>水</v>
      </c>
      <c r="C71" s="118" t="s">
        <v>98</v>
      </c>
      <c r="D71" s="119" t="s">
        <v>97</v>
      </c>
    </row>
    <row r="72" spans="1:4" ht="15" customHeight="1" x14ac:dyDescent="0.15">
      <c r="A72" s="117">
        <v>44035</v>
      </c>
      <c r="B72" s="114" t="str">
        <f t="shared" si="1"/>
        <v>木</v>
      </c>
      <c r="C72" s="118" t="s">
        <v>106</v>
      </c>
      <c r="D72" s="119" t="s">
        <v>97</v>
      </c>
    </row>
    <row r="73" spans="1:4" ht="15" customHeight="1" x14ac:dyDescent="0.15">
      <c r="A73" s="117">
        <v>44036</v>
      </c>
      <c r="B73" s="114" t="str">
        <f t="shared" si="1"/>
        <v>金</v>
      </c>
      <c r="C73" s="118" t="s">
        <v>117</v>
      </c>
      <c r="D73" s="119" t="s">
        <v>97</v>
      </c>
    </row>
    <row r="74" spans="1:4" ht="15" customHeight="1" x14ac:dyDescent="0.15">
      <c r="A74" s="117">
        <v>44053</v>
      </c>
      <c r="B74" s="114" t="str">
        <f t="shared" si="1"/>
        <v>月</v>
      </c>
      <c r="C74" s="118" t="s">
        <v>107</v>
      </c>
      <c r="D74" s="119" t="s">
        <v>97</v>
      </c>
    </row>
    <row r="75" spans="1:4" ht="15" customHeight="1" x14ac:dyDescent="0.15">
      <c r="A75" s="117">
        <v>44095</v>
      </c>
      <c r="B75" s="114" t="str">
        <f t="shared" si="1"/>
        <v>月</v>
      </c>
      <c r="C75" s="118" t="s">
        <v>108</v>
      </c>
      <c r="D75" s="119" t="s">
        <v>97</v>
      </c>
    </row>
    <row r="76" spans="1:4" ht="15" customHeight="1" x14ac:dyDescent="0.15">
      <c r="A76" s="117">
        <v>44096</v>
      </c>
      <c r="B76" s="114" t="str">
        <f t="shared" si="1"/>
        <v>火</v>
      </c>
      <c r="C76" s="118" t="s">
        <v>109</v>
      </c>
      <c r="D76" s="119" t="s">
        <v>97</v>
      </c>
    </row>
    <row r="77" spans="1:4" ht="15" customHeight="1" x14ac:dyDescent="0.15">
      <c r="A77" s="117">
        <v>44138</v>
      </c>
      <c r="B77" s="114" t="str">
        <f t="shared" si="1"/>
        <v>火</v>
      </c>
      <c r="C77" s="118" t="s">
        <v>111</v>
      </c>
      <c r="D77" s="119" t="s">
        <v>97</v>
      </c>
    </row>
    <row r="78" spans="1:4" ht="15" customHeight="1" x14ac:dyDescent="0.15">
      <c r="A78" s="117">
        <v>44158</v>
      </c>
      <c r="B78" s="114" t="str">
        <f t="shared" si="1"/>
        <v>月</v>
      </c>
      <c r="C78" s="118" t="s">
        <v>112</v>
      </c>
      <c r="D78" s="119" t="s">
        <v>97</v>
      </c>
    </row>
    <row r="79" spans="1:4" ht="15" customHeight="1" x14ac:dyDescent="0.15">
      <c r="A79" s="117">
        <v>44197</v>
      </c>
      <c r="B79" s="114" t="str">
        <f t="shared" si="1"/>
        <v>金</v>
      </c>
      <c r="C79" s="118" t="s">
        <v>96</v>
      </c>
      <c r="D79" s="119" t="s">
        <v>97</v>
      </c>
    </row>
    <row r="80" spans="1:4" ht="15" customHeight="1" x14ac:dyDescent="0.15">
      <c r="A80" s="117">
        <v>44207</v>
      </c>
      <c r="B80" s="114" t="str">
        <f t="shared" si="1"/>
        <v>月</v>
      </c>
      <c r="C80" s="118" t="s">
        <v>99</v>
      </c>
      <c r="D80" s="119" t="s">
        <v>97</v>
      </c>
    </row>
    <row r="81" spans="1:4" ht="15" customHeight="1" x14ac:dyDescent="0.15">
      <c r="A81" s="117">
        <v>44238</v>
      </c>
      <c r="B81" s="114" t="str">
        <f t="shared" si="1"/>
        <v>木</v>
      </c>
      <c r="C81" s="118" t="s">
        <v>100</v>
      </c>
      <c r="D81" s="119" t="s">
        <v>97</v>
      </c>
    </row>
    <row r="82" spans="1:4" ht="15" customHeight="1" x14ac:dyDescent="0.15">
      <c r="A82" s="117">
        <v>44250</v>
      </c>
      <c r="B82" s="114" t="str">
        <f t="shared" si="1"/>
        <v>火</v>
      </c>
      <c r="C82" s="118" t="s">
        <v>113</v>
      </c>
      <c r="D82" s="119" t="s">
        <v>97</v>
      </c>
    </row>
    <row r="83" spans="1:4" ht="15" customHeight="1" x14ac:dyDescent="0.15">
      <c r="A83" s="117">
        <v>44275</v>
      </c>
      <c r="B83" s="114" t="str">
        <f t="shared" si="1"/>
        <v>土</v>
      </c>
      <c r="C83" s="118" t="s">
        <v>101</v>
      </c>
      <c r="D83" s="119" t="s">
        <v>97</v>
      </c>
    </row>
    <row r="84" spans="1:4" ht="15" customHeight="1" x14ac:dyDescent="0.15">
      <c r="A84" s="117">
        <v>44315</v>
      </c>
      <c r="B84" s="114" t="str">
        <f t="shared" si="1"/>
        <v>木</v>
      </c>
      <c r="C84" s="118" t="s">
        <v>102</v>
      </c>
      <c r="D84" s="119" t="s">
        <v>97</v>
      </c>
    </row>
    <row r="85" spans="1:4" ht="15" customHeight="1" x14ac:dyDescent="0.15">
      <c r="A85" s="117">
        <v>44319</v>
      </c>
      <c r="B85" s="114" t="str">
        <f t="shared" si="1"/>
        <v>月</v>
      </c>
      <c r="C85" s="118" t="s">
        <v>103</v>
      </c>
      <c r="D85" s="119" t="s">
        <v>97</v>
      </c>
    </row>
    <row r="86" spans="1:4" ht="15" customHeight="1" x14ac:dyDescent="0.15">
      <c r="A86" s="117">
        <v>44320</v>
      </c>
      <c r="B86" s="114" t="str">
        <f t="shared" si="1"/>
        <v>火</v>
      </c>
      <c r="C86" s="118" t="s">
        <v>104</v>
      </c>
      <c r="D86" s="119" t="s">
        <v>97</v>
      </c>
    </row>
    <row r="87" spans="1:4" ht="15" customHeight="1" x14ac:dyDescent="0.15">
      <c r="A87" s="117">
        <v>44321</v>
      </c>
      <c r="B87" s="114" t="str">
        <f t="shared" si="1"/>
        <v>水</v>
      </c>
      <c r="C87" s="118" t="s">
        <v>105</v>
      </c>
      <c r="D87" s="119" t="s">
        <v>97</v>
      </c>
    </row>
    <row r="88" spans="1:4" ht="15" customHeight="1" x14ac:dyDescent="0.15">
      <c r="A88" s="117">
        <v>44396</v>
      </c>
      <c r="B88" s="114" t="str">
        <f t="shared" si="1"/>
        <v>月</v>
      </c>
      <c r="C88" s="118" t="s">
        <v>106</v>
      </c>
      <c r="D88" s="119" t="s">
        <v>97</v>
      </c>
    </row>
    <row r="89" spans="1:4" ht="15" customHeight="1" x14ac:dyDescent="0.15">
      <c r="A89" s="117">
        <v>44419</v>
      </c>
      <c r="B89" s="114" t="str">
        <f t="shared" si="1"/>
        <v>水</v>
      </c>
      <c r="C89" s="118" t="s">
        <v>107</v>
      </c>
      <c r="D89" s="119" t="s">
        <v>97</v>
      </c>
    </row>
    <row r="90" spans="1:4" ht="15" customHeight="1" x14ac:dyDescent="0.15">
      <c r="A90" s="117">
        <v>44459</v>
      </c>
      <c r="B90" s="114" t="str">
        <f t="shared" si="1"/>
        <v>月</v>
      </c>
      <c r="C90" s="118" t="s">
        <v>108</v>
      </c>
      <c r="D90" s="119" t="s">
        <v>97</v>
      </c>
    </row>
    <row r="91" spans="1:4" ht="15" customHeight="1" x14ac:dyDescent="0.15">
      <c r="A91" s="117">
        <v>44462</v>
      </c>
      <c r="B91" s="114" t="str">
        <f t="shared" si="1"/>
        <v>木</v>
      </c>
      <c r="C91" s="118" t="s">
        <v>109</v>
      </c>
      <c r="D91" s="119" t="s">
        <v>97</v>
      </c>
    </row>
    <row r="92" spans="1:4" ht="15" customHeight="1" x14ac:dyDescent="0.15">
      <c r="A92" s="117">
        <v>44480</v>
      </c>
      <c r="B92" s="114" t="str">
        <f t="shared" si="1"/>
        <v>月</v>
      </c>
      <c r="C92" s="118" t="s">
        <v>117</v>
      </c>
      <c r="D92" s="119" t="s">
        <v>97</v>
      </c>
    </row>
    <row r="93" spans="1:4" ht="15" customHeight="1" x14ac:dyDescent="0.15">
      <c r="A93" s="117">
        <v>44503</v>
      </c>
      <c r="B93" s="114" t="str">
        <f t="shared" si="1"/>
        <v>水</v>
      </c>
      <c r="C93" s="118" t="s">
        <v>111</v>
      </c>
      <c r="D93" s="119" t="s">
        <v>97</v>
      </c>
    </row>
    <row r="94" spans="1:4" ht="15" customHeight="1" x14ac:dyDescent="0.15">
      <c r="A94" s="117">
        <v>44523</v>
      </c>
      <c r="B94" s="114" t="str">
        <f t="shared" si="1"/>
        <v>火</v>
      </c>
      <c r="C94" s="118" t="s">
        <v>112</v>
      </c>
      <c r="D94" s="119" t="s">
        <v>97</v>
      </c>
    </row>
    <row r="95" spans="1:4" ht="15" customHeight="1" x14ac:dyDescent="0.15">
      <c r="A95" s="117">
        <v>44562</v>
      </c>
      <c r="B95" s="114" t="str">
        <f t="shared" si="1"/>
        <v>土</v>
      </c>
      <c r="C95" s="118" t="s">
        <v>96</v>
      </c>
      <c r="D95" s="119" t="s">
        <v>97</v>
      </c>
    </row>
    <row r="96" spans="1:4" ht="15" customHeight="1" x14ac:dyDescent="0.15">
      <c r="A96" s="117">
        <v>44571</v>
      </c>
      <c r="B96" s="114" t="str">
        <f t="shared" si="1"/>
        <v>月</v>
      </c>
      <c r="C96" s="118" t="s">
        <v>99</v>
      </c>
      <c r="D96" s="119" t="s">
        <v>97</v>
      </c>
    </row>
    <row r="97" spans="1:4" ht="15" customHeight="1" x14ac:dyDescent="0.15">
      <c r="A97" s="117">
        <v>44603</v>
      </c>
      <c r="B97" s="114" t="str">
        <f t="shared" si="1"/>
        <v>金</v>
      </c>
      <c r="C97" s="118" t="s">
        <v>100</v>
      </c>
      <c r="D97" s="119" t="s">
        <v>97</v>
      </c>
    </row>
    <row r="98" spans="1:4" ht="15" customHeight="1" x14ac:dyDescent="0.15">
      <c r="A98" s="117">
        <v>44615</v>
      </c>
      <c r="B98" s="114" t="str">
        <f t="shared" si="1"/>
        <v>水</v>
      </c>
      <c r="C98" s="118" t="s">
        <v>113</v>
      </c>
      <c r="D98" s="119" t="s">
        <v>97</v>
      </c>
    </row>
    <row r="99" spans="1:4" ht="15" customHeight="1" x14ac:dyDescent="0.15">
      <c r="A99" s="117">
        <v>44641</v>
      </c>
      <c r="B99" s="114" t="str">
        <f t="shared" si="1"/>
        <v>月</v>
      </c>
      <c r="C99" s="118" t="s">
        <v>101</v>
      </c>
      <c r="D99" s="119" t="s">
        <v>97</v>
      </c>
    </row>
    <row r="100" spans="1:4" ht="15" customHeight="1" x14ac:dyDescent="0.15">
      <c r="A100" s="117">
        <v>44680</v>
      </c>
      <c r="B100" s="114" t="str">
        <f t="shared" si="1"/>
        <v>金</v>
      </c>
      <c r="C100" s="118" t="s">
        <v>102</v>
      </c>
      <c r="D100" s="119" t="s">
        <v>97</v>
      </c>
    </row>
    <row r="101" spans="1:4" ht="15" customHeight="1" x14ac:dyDescent="0.15">
      <c r="A101" s="117">
        <v>44684</v>
      </c>
      <c r="B101" s="114" t="str">
        <f t="shared" si="1"/>
        <v>火</v>
      </c>
      <c r="C101" s="118" t="s">
        <v>103</v>
      </c>
      <c r="D101" s="119" t="s">
        <v>97</v>
      </c>
    </row>
    <row r="102" spans="1:4" ht="15" customHeight="1" x14ac:dyDescent="0.15">
      <c r="A102" s="117">
        <v>44685</v>
      </c>
      <c r="B102" s="114" t="str">
        <f t="shared" si="1"/>
        <v>水</v>
      </c>
      <c r="C102" s="118" t="s">
        <v>104</v>
      </c>
      <c r="D102" s="119" t="s">
        <v>97</v>
      </c>
    </row>
    <row r="103" spans="1:4" ht="15" customHeight="1" x14ac:dyDescent="0.15">
      <c r="A103" s="117">
        <v>44686</v>
      </c>
      <c r="B103" s="114" t="str">
        <f t="shared" si="1"/>
        <v>木</v>
      </c>
      <c r="C103" s="118" t="s">
        <v>105</v>
      </c>
      <c r="D103" s="119" t="s">
        <v>97</v>
      </c>
    </row>
    <row r="104" spans="1:4" ht="15" customHeight="1" x14ac:dyDescent="0.15">
      <c r="A104" s="117">
        <v>44760</v>
      </c>
      <c r="B104" s="114" t="str">
        <f t="shared" si="1"/>
        <v>月</v>
      </c>
      <c r="C104" s="118" t="s">
        <v>106</v>
      </c>
      <c r="D104" s="119" t="s">
        <v>97</v>
      </c>
    </row>
    <row r="105" spans="1:4" ht="15" customHeight="1" x14ac:dyDescent="0.15">
      <c r="A105" s="117">
        <v>44784</v>
      </c>
      <c r="B105" s="114" t="str">
        <f t="shared" si="1"/>
        <v>木</v>
      </c>
      <c r="C105" s="118" t="s">
        <v>107</v>
      </c>
      <c r="D105" s="119" t="s">
        <v>97</v>
      </c>
    </row>
    <row r="106" spans="1:4" ht="15" customHeight="1" x14ac:dyDescent="0.15">
      <c r="A106" s="117">
        <v>44823</v>
      </c>
      <c r="B106" s="114" t="str">
        <f t="shared" si="1"/>
        <v>月</v>
      </c>
      <c r="C106" s="118" t="s">
        <v>108</v>
      </c>
      <c r="D106" s="119" t="s">
        <v>97</v>
      </c>
    </row>
    <row r="107" spans="1:4" ht="15" customHeight="1" x14ac:dyDescent="0.15">
      <c r="A107" s="117">
        <v>44827</v>
      </c>
      <c r="B107" s="114" t="str">
        <f t="shared" si="1"/>
        <v>金</v>
      </c>
      <c r="C107" s="118" t="s">
        <v>109</v>
      </c>
      <c r="D107" s="119" t="s">
        <v>97</v>
      </c>
    </row>
    <row r="108" spans="1:4" ht="15" customHeight="1" x14ac:dyDescent="0.15">
      <c r="A108" s="117">
        <v>44844</v>
      </c>
      <c r="B108" s="114" t="str">
        <f t="shared" si="1"/>
        <v>月</v>
      </c>
      <c r="C108" s="118" t="s">
        <v>117</v>
      </c>
      <c r="D108" s="119" t="s">
        <v>97</v>
      </c>
    </row>
    <row r="109" spans="1:4" ht="15" customHeight="1" x14ac:dyDescent="0.15">
      <c r="A109" s="117">
        <v>44868</v>
      </c>
      <c r="B109" s="114" t="str">
        <f t="shared" si="1"/>
        <v>木</v>
      </c>
      <c r="C109" s="118" t="s">
        <v>111</v>
      </c>
      <c r="D109" s="119" t="s">
        <v>97</v>
      </c>
    </row>
    <row r="110" spans="1:4" ht="15" customHeight="1" x14ac:dyDescent="0.15">
      <c r="A110" s="117">
        <v>44888</v>
      </c>
      <c r="B110" s="114" t="str">
        <f t="shared" si="1"/>
        <v>水</v>
      </c>
      <c r="C110" s="118" t="s">
        <v>112</v>
      </c>
      <c r="D110" s="119" t="s">
        <v>97</v>
      </c>
    </row>
    <row r="111" spans="1:4" ht="15" customHeight="1" x14ac:dyDescent="0.15">
      <c r="A111" s="117">
        <v>44927</v>
      </c>
      <c r="B111" s="114" t="str">
        <f t="shared" si="1"/>
        <v>日</v>
      </c>
      <c r="C111" s="118" t="s">
        <v>96</v>
      </c>
      <c r="D111" s="119" t="s">
        <v>97</v>
      </c>
    </row>
    <row r="112" spans="1:4" ht="15" customHeight="1" x14ac:dyDescent="0.15">
      <c r="A112" s="117">
        <v>44928</v>
      </c>
      <c r="B112" s="114" t="str">
        <f t="shared" si="1"/>
        <v>月</v>
      </c>
      <c r="C112" s="118" t="s">
        <v>98</v>
      </c>
      <c r="D112" s="119" t="s">
        <v>97</v>
      </c>
    </row>
    <row r="113" spans="1:4" ht="15" customHeight="1" x14ac:dyDescent="0.15">
      <c r="A113" s="117">
        <v>44935</v>
      </c>
      <c r="B113" s="114" t="str">
        <f t="shared" si="1"/>
        <v>月</v>
      </c>
      <c r="C113" s="118" t="s">
        <v>99</v>
      </c>
      <c r="D113" s="119" t="s">
        <v>97</v>
      </c>
    </row>
    <row r="114" spans="1:4" ht="15" customHeight="1" x14ac:dyDescent="0.15">
      <c r="A114" s="117">
        <v>44968</v>
      </c>
      <c r="B114" s="114" t="str">
        <f t="shared" si="1"/>
        <v>土</v>
      </c>
      <c r="C114" s="118" t="s">
        <v>100</v>
      </c>
      <c r="D114" s="119" t="s">
        <v>97</v>
      </c>
    </row>
    <row r="115" spans="1:4" ht="15" customHeight="1" x14ac:dyDescent="0.15">
      <c r="A115" s="117">
        <v>44980</v>
      </c>
      <c r="B115" s="114" t="str">
        <f t="shared" si="1"/>
        <v>木</v>
      </c>
      <c r="C115" s="118" t="s">
        <v>113</v>
      </c>
      <c r="D115" s="119" t="s">
        <v>97</v>
      </c>
    </row>
    <row r="116" spans="1:4" ht="15" customHeight="1" x14ac:dyDescent="0.15">
      <c r="A116" s="117">
        <v>45006</v>
      </c>
      <c r="B116" s="114" t="str">
        <f t="shared" si="1"/>
        <v>火</v>
      </c>
      <c r="C116" s="118" t="s">
        <v>101</v>
      </c>
      <c r="D116" s="119" t="s">
        <v>97</v>
      </c>
    </row>
    <row r="117" spans="1:4" ht="15" customHeight="1" x14ac:dyDescent="0.15">
      <c r="A117" s="117">
        <v>45045</v>
      </c>
      <c r="B117" s="114" t="str">
        <f t="shared" si="1"/>
        <v>土</v>
      </c>
      <c r="C117" s="118" t="s">
        <v>102</v>
      </c>
      <c r="D117" s="119" t="s">
        <v>97</v>
      </c>
    </row>
    <row r="118" spans="1:4" ht="15" customHeight="1" x14ac:dyDescent="0.15">
      <c r="A118" s="117">
        <v>45049</v>
      </c>
      <c r="B118" s="114" t="str">
        <f t="shared" si="1"/>
        <v>水</v>
      </c>
      <c r="C118" s="118" t="s">
        <v>103</v>
      </c>
      <c r="D118" s="119" t="s">
        <v>97</v>
      </c>
    </row>
    <row r="119" spans="1:4" ht="15" customHeight="1" x14ac:dyDescent="0.15">
      <c r="A119" s="117">
        <v>45050</v>
      </c>
      <c r="B119" s="114" t="str">
        <f t="shared" si="1"/>
        <v>木</v>
      </c>
      <c r="C119" s="118" t="s">
        <v>104</v>
      </c>
      <c r="D119" s="119" t="s">
        <v>97</v>
      </c>
    </row>
    <row r="120" spans="1:4" ht="15" customHeight="1" x14ac:dyDescent="0.15">
      <c r="A120" s="117">
        <v>45051</v>
      </c>
      <c r="B120" s="114" t="str">
        <f t="shared" si="1"/>
        <v>金</v>
      </c>
      <c r="C120" s="118" t="s">
        <v>105</v>
      </c>
      <c r="D120" s="119" t="s">
        <v>97</v>
      </c>
    </row>
    <row r="121" spans="1:4" ht="15" customHeight="1" x14ac:dyDescent="0.15">
      <c r="A121" s="117">
        <v>45124</v>
      </c>
      <c r="B121" s="114" t="str">
        <f t="shared" si="1"/>
        <v>月</v>
      </c>
      <c r="C121" s="118" t="s">
        <v>106</v>
      </c>
      <c r="D121" s="119" t="s">
        <v>97</v>
      </c>
    </row>
    <row r="122" spans="1:4" ht="15" customHeight="1" x14ac:dyDescent="0.15">
      <c r="A122" s="117">
        <v>45149</v>
      </c>
      <c r="B122" s="114" t="str">
        <f t="shared" si="1"/>
        <v>金</v>
      </c>
      <c r="C122" s="118" t="s">
        <v>107</v>
      </c>
      <c r="D122" s="119" t="s">
        <v>97</v>
      </c>
    </row>
    <row r="123" spans="1:4" ht="15" customHeight="1" x14ac:dyDescent="0.15">
      <c r="A123" s="117">
        <v>45187</v>
      </c>
      <c r="B123" s="114" t="str">
        <f t="shared" si="1"/>
        <v>月</v>
      </c>
      <c r="C123" s="118" t="s">
        <v>108</v>
      </c>
      <c r="D123" s="119" t="s">
        <v>97</v>
      </c>
    </row>
    <row r="124" spans="1:4" ht="15" customHeight="1" x14ac:dyDescent="0.15">
      <c r="A124" s="117">
        <v>45192</v>
      </c>
      <c r="B124" s="114" t="str">
        <f t="shared" si="1"/>
        <v>土</v>
      </c>
      <c r="C124" s="118" t="s">
        <v>109</v>
      </c>
      <c r="D124" s="119" t="s">
        <v>97</v>
      </c>
    </row>
    <row r="125" spans="1:4" ht="15" customHeight="1" x14ac:dyDescent="0.15">
      <c r="A125" s="117">
        <v>45208</v>
      </c>
      <c r="B125" s="114" t="str">
        <f t="shared" si="1"/>
        <v>月</v>
      </c>
      <c r="C125" s="118" t="s">
        <v>117</v>
      </c>
      <c r="D125" s="119" t="s">
        <v>97</v>
      </c>
    </row>
    <row r="126" spans="1:4" ht="15" customHeight="1" x14ac:dyDescent="0.15">
      <c r="A126" s="117">
        <v>45233</v>
      </c>
      <c r="B126" s="114" t="str">
        <f t="shared" si="1"/>
        <v>金</v>
      </c>
      <c r="C126" s="118" t="s">
        <v>111</v>
      </c>
      <c r="D126" s="119" t="s">
        <v>97</v>
      </c>
    </row>
    <row r="127" spans="1:4" ht="15" customHeight="1" x14ac:dyDescent="0.15">
      <c r="A127" s="117">
        <v>45253</v>
      </c>
      <c r="B127" s="114" t="str">
        <f t="shared" si="1"/>
        <v>木</v>
      </c>
      <c r="C127" s="118" t="s">
        <v>112</v>
      </c>
      <c r="D127" s="119" t="s">
        <v>97</v>
      </c>
    </row>
    <row r="128" spans="1:4" ht="15" customHeight="1" x14ac:dyDescent="0.15">
      <c r="A128" s="117">
        <v>45292</v>
      </c>
      <c r="B128" s="114" t="str">
        <f t="shared" si="1"/>
        <v>月</v>
      </c>
      <c r="C128" s="118" t="s">
        <v>96</v>
      </c>
      <c r="D128" s="119" t="s">
        <v>97</v>
      </c>
    </row>
    <row r="129" spans="1:4" ht="15" customHeight="1" x14ac:dyDescent="0.15">
      <c r="A129" s="117">
        <v>45299</v>
      </c>
      <c r="B129" s="114" t="str">
        <f t="shared" si="1"/>
        <v>月</v>
      </c>
      <c r="C129" s="118" t="s">
        <v>99</v>
      </c>
      <c r="D129" s="119" t="s">
        <v>97</v>
      </c>
    </row>
    <row r="130" spans="1:4" ht="15" customHeight="1" x14ac:dyDescent="0.15">
      <c r="A130" s="117">
        <v>45333</v>
      </c>
      <c r="B130" s="114" t="str">
        <f t="shared" ref="B130:B193" si="2">IF(A130="","",TEXT(A130,"aaa"))</f>
        <v>日</v>
      </c>
      <c r="C130" s="118" t="s">
        <v>100</v>
      </c>
      <c r="D130" s="119" t="s">
        <v>97</v>
      </c>
    </row>
    <row r="131" spans="1:4" ht="15" customHeight="1" x14ac:dyDescent="0.15">
      <c r="A131" s="117">
        <v>45334</v>
      </c>
      <c r="B131" s="114" t="str">
        <f t="shared" si="2"/>
        <v>月</v>
      </c>
      <c r="C131" s="118" t="s">
        <v>98</v>
      </c>
      <c r="D131" s="119" t="s">
        <v>97</v>
      </c>
    </row>
    <row r="132" spans="1:4" ht="15" customHeight="1" x14ac:dyDescent="0.15">
      <c r="A132" s="117">
        <v>45345</v>
      </c>
      <c r="B132" s="114" t="str">
        <f t="shared" si="2"/>
        <v>金</v>
      </c>
      <c r="C132" s="118" t="s">
        <v>113</v>
      </c>
      <c r="D132" s="119" t="s">
        <v>97</v>
      </c>
    </row>
    <row r="133" spans="1:4" ht="15" customHeight="1" x14ac:dyDescent="0.15">
      <c r="A133" s="117">
        <v>45371</v>
      </c>
      <c r="B133" s="114" t="str">
        <f t="shared" si="2"/>
        <v>水</v>
      </c>
      <c r="C133" s="118" t="s">
        <v>101</v>
      </c>
      <c r="D133" s="119" t="s">
        <v>97</v>
      </c>
    </row>
    <row r="134" spans="1:4" ht="15" customHeight="1" x14ac:dyDescent="0.15">
      <c r="A134" s="117">
        <v>45411</v>
      </c>
      <c r="B134" s="114" t="str">
        <f t="shared" si="2"/>
        <v>月</v>
      </c>
      <c r="C134" s="118" t="s">
        <v>102</v>
      </c>
      <c r="D134" s="119" t="s">
        <v>97</v>
      </c>
    </row>
    <row r="135" spans="1:4" ht="15" customHeight="1" x14ac:dyDescent="0.15">
      <c r="A135" s="117">
        <v>45415</v>
      </c>
      <c r="B135" s="114" t="str">
        <f t="shared" si="2"/>
        <v>金</v>
      </c>
      <c r="C135" s="118" t="s">
        <v>103</v>
      </c>
      <c r="D135" s="119" t="s">
        <v>97</v>
      </c>
    </row>
    <row r="136" spans="1:4" ht="15" customHeight="1" x14ac:dyDescent="0.15">
      <c r="A136" s="117">
        <v>45416</v>
      </c>
      <c r="B136" s="114" t="str">
        <f t="shared" si="2"/>
        <v>土</v>
      </c>
      <c r="C136" s="118" t="s">
        <v>104</v>
      </c>
      <c r="D136" s="119" t="s">
        <v>97</v>
      </c>
    </row>
    <row r="137" spans="1:4" ht="15" customHeight="1" x14ac:dyDescent="0.15">
      <c r="A137" s="117">
        <v>45417</v>
      </c>
      <c r="B137" s="114" t="str">
        <f t="shared" si="2"/>
        <v>日</v>
      </c>
      <c r="C137" s="118" t="s">
        <v>105</v>
      </c>
      <c r="D137" s="119" t="s">
        <v>97</v>
      </c>
    </row>
    <row r="138" spans="1:4" ht="15" customHeight="1" x14ac:dyDescent="0.15">
      <c r="A138" s="117">
        <v>45418</v>
      </c>
      <c r="B138" s="114" t="str">
        <f t="shared" si="2"/>
        <v>月</v>
      </c>
      <c r="C138" s="118" t="s">
        <v>98</v>
      </c>
      <c r="D138" s="119" t="s">
        <v>97</v>
      </c>
    </row>
    <row r="139" spans="1:4" ht="15" customHeight="1" x14ac:dyDescent="0.15">
      <c r="A139" s="117">
        <v>45488</v>
      </c>
      <c r="B139" s="114" t="str">
        <f t="shared" si="2"/>
        <v>月</v>
      </c>
      <c r="C139" s="118" t="s">
        <v>106</v>
      </c>
      <c r="D139" s="119" t="s">
        <v>97</v>
      </c>
    </row>
    <row r="140" spans="1:4" ht="15" customHeight="1" x14ac:dyDescent="0.15">
      <c r="A140" s="117">
        <v>45515</v>
      </c>
      <c r="B140" s="114" t="str">
        <f t="shared" si="2"/>
        <v>日</v>
      </c>
      <c r="C140" s="118" t="s">
        <v>107</v>
      </c>
      <c r="D140" s="119" t="s">
        <v>97</v>
      </c>
    </row>
    <row r="141" spans="1:4" ht="15" customHeight="1" x14ac:dyDescent="0.15">
      <c r="A141" s="117">
        <v>45516</v>
      </c>
      <c r="B141" s="114" t="str">
        <f t="shared" si="2"/>
        <v>月</v>
      </c>
      <c r="C141" s="118" t="s">
        <v>98</v>
      </c>
      <c r="D141" s="119" t="s">
        <v>97</v>
      </c>
    </row>
    <row r="142" spans="1:4" ht="15" customHeight="1" x14ac:dyDescent="0.15">
      <c r="A142" s="117">
        <v>45551</v>
      </c>
      <c r="B142" s="114" t="str">
        <f t="shared" si="2"/>
        <v>月</v>
      </c>
      <c r="C142" s="118" t="s">
        <v>108</v>
      </c>
      <c r="D142" s="119" t="s">
        <v>97</v>
      </c>
    </row>
    <row r="143" spans="1:4" ht="15" customHeight="1" x14ac:dyDescent="0.15">
      <c r="A143" s="117">
        <v>45557</v>
      </c>
      <c r="B143" s="114" t="str">
        <f t="shared" si="2"/>
        <v>日</v>
      </c>
      <c r="C143" s="118" t="s">
        <v>109</v>
      </c>
      <c r="D143" s="119" t="s">
        <v>97</v>
      </c>
    </row>
    <row r="144" spans="1:4" ht="15" customHeight="1" x14ac:dyDescent="0.15">
      <c r="A144" s="117">
        <v>45558</v>
      </c>
      <c r="B144" s="114" t="str">
        <f t="shared" si="2"/>
        <v>月</v>
      </c>
      <c r="C144" s="118" t="s">
        <v>98</v>
      </c>
      <c r="D144" s="119" t="s">
        <v>97</v>
      </c>
    </row>
    <row r="145" spans="1:4" ht="15" customHeight="1" x14ac:dyDescent="0.15">
      <c r="A145" s="117">
        <v>45579</v>
      </c>
      <c r="B145" s="114" t="str">
        <f t="shared" si="2"/>
        <v>月</v>
      </c>
      <c r="C145" s="118" t="s">
        <v>117</v>
      </c>
      <c r="D145" s="119" t="s">
        <v>97</v>
      </c>
    </row>
    <row r="146" spans="1:4" ht="15" customHeight="1" x14ac:dyDescent="0.15">
      <c r="A146" s="117">
        <v>45599</v>
      </c>
      <c r="B146" s="114" t="str">
        <f t="shared" si="2"/>
        <v>日</v>
      </c>
      <c r="C146" s="118" t="s">
        <v>111</v>
      </c>
      <c r="D146" s="119" t="s">
        <v>97</v>
      </c>
    </row>
    <row r="147" spans="1:4" ht="15" customHeight="1" x14ac:dyDescent="0.15">
      <c r="A147" s="117">
        <v>45600</v>
      </c>
      <c r="B147" s="114" t="str">
        <f t="shared" si="2"/>
        <v>月</v>
      </c>
      <c r="C147" s="118" t="s">
        <v>98</v>
      </c>
      <c r="D147" s="119" t="s">
        <v>97</v>
      </c>
    </row>
    <row r="148" spans="1:4" ht="15" customHeight="1" x14ac:dyDescent="0.15">
      <c r="A148" s="117">
        <v>45619</v>
      </c>
      <c r="B148" s="114" t="str">
        <f t="shared" si="2"/>
        <v>土</v>
      </c>
      <c r="C148" s="118" t="s">
        <v>112</v>
      </c>
      <c r="D148" s="119" t="s">
        <v>97</v>
      </c>
    </row>
    <row r="149" spans="1:4" ht="15" customHeight="1" x14ac:dyDescent="0.15">
      <c r="A149" s="117">
        <v>45658</v>
      </c>
      <c r="B149" s="114" t="str">
        <f t="shared" si="2"/>
        <v>水</v>
      </c>
      <c r="C149" s="118" t="s">
        <v>96</v>
      </c>
      <c r="D149" s="119" t="s">
        <v>97</v>
      </c>
    </row>
    <row r="150" spans="1:4" ht="15" customHeight="1" x14ac:dyDescent="0.15">
      <c r="A150" s="117">
        <v>45670</v>
      </c>
      <c r="B150" s="114" t="str">
        <f t="shared" si="2"/>
        <v>月</v>
      </c>
      <c r="C150" s="118" t="s">
        <v>99</v>
      </c>
      <c r="D150" s="119" t="s">
        <v>97</v>
      </c>
    </row>
    <row r="151" spans="1:4" ht="15" customHeight="1" x14ac:dyDescent="0.15">
      <c r="A151" s="120">
        <v>45699</v>
      </c>
      <c r="B151" s="121" t="str">
        <f t="shared" si="2"/>
        <v>火</v>
      </c>
      <c r="C151" s="115" t="s">
        <v>100</v>
      </c>
      <c r="D151" s="119" t="s">
        <v>97</v>
      </c>
    </row>
    <row r="152" spans="1:4" ht="15" customHeight="1" x14ac:dyDescent="0.15">
      <c r="A152" s="120">
        <v>45711</v>
      </c>
      <c r="B152" s="121" t="str">
        <f t="shared" si="2"/>
        <v>日</v>
      </c>
      <c r="C152" s="122" t="s">
        <v>113</v>
      </c>
      <c r="D152" s="119" t="s">
        <v>97</v>
      </c>
    </row>
    <row r="153" spans="1:4" ht="15" customHeight="1" x14ac:dyDescent="0.15">
      <c r="A153" s="120">
        <v>45712</v>
      </c>
      <c r="B153" s="121" t="str">
        <f t="shared" si="2"/>
        <v>月</v>
      </c>
      <c r="C153" s="122" t="s">
        <v>98</v>
      </c>
      <c r="D153" s="119" t="s">
        <v>97</v>
      </c>
    </row>
    <row r="154" spans="1:4" ht="15" customHeight="1" x14ac:dyDescent="0.15">
      <c r="A154" s="120">
        <v>45736</v>
      </c>
      <c r="B154" s="121" t="str">
        <f t="shared" si="2"/>
        <v>木</v>
      </c>
      <c r="C154" s="118" t="s">
        <v>101</v>
      </c>
      <c r="D154" s="119" t="s">
        <v>97</v>
      </c>
    </row>
    <row r="155" spans="1:4" ht="15" customHeight="1" x14ac:dyDescent="0.15">
      <c r="A155" s="120">
        <v>45776</v>
      </c>
      <c r="B155" s="121" t="str">
        <f t="shared" si="2"/>
        <v>火</v>
      </c>
      <c r="C155" s="122" t="s">
        <v>102</v>
      </c>
      <c r="D155" s="119" t="s">
        <v>97</v>
      </c>
    </row>
    <row r="156" spans="1:4" ht="15" customHeight="1" x14ac:dyDescent="0.15">
      <c r="A156" s="120">
        <v>45780</v>
      </c>
      <c r="B156" s="121" t="str">
        <f t="shared" si="2"/>
        <v>土</v>
      </c>
      <c r="C156" s="122" t="s">
        <v>103</v>
      </c>
      <c r="D156" s="119" t="s">
        <v>97</v>
      </c>
    </row>
    <row r="157" spans="1:4" ht="15" customHeight="1" x14ac:dyDescent="0.15">
      <c r="A157" s="120">
        <v>45781</v>
      </c>
      <c r="B157" s="121" t="str">
        <f t="shared" si="2"/>
        <v>日</v>
      </c>
      <c r="C157" s="122" t="s">
        <v>104</v>
      </c>
      <c r="D157" s="119" t="s">
        <v>97</v>
      </c>
    </row>
    <row r="158" spans="1:4" ht="15" customHeight="1" x14ac:dyDescent="0.15">
      <c r="A158" s="120">
        <v>45782</v>
      </c>
      <c r="B158" s="121" t="str">
        <f t="shared" si="2"/>
        <v>月</v>
      </c>
      <c r="C158" s="122" t="s">
        <v>105</v>
      </c>
      <c r="D158" s="119" t="s">
        <v>97</v>
      </c>
    </row>
    <row r="159" spans="1:4" ht="15" customHeight="1" x14ac:dyDescent="0.15">
      <c r="A159" s="120">
        <v>45783</v>
      </c>
      <c r="B159" s="121" t="str">
        <f t="shared" si="2"/>
        <v>火</v>
      </c>
      <c r="C159" s="118" t="s">
        <v>98</v>
      </c>
      <c r="D159" s="119" t="s">
        <v>97</v>
      </c>
    </row>
    <row r="160" spans="1:4" ht="15" customHeight="1" x14ac:dyDescent="0.15">
      <c r="A160" s="120">
        <v>45859</v>
      </c>
      <c r="B160" s="121" t="str">
        <f t="shared" si="2"/>
        <v>月</v>
      </c>
      <c r="C160" s="122" t="s">
        <v>106</v>
      </c>
      <c r="D160" s="119" t="s">
        <v>97</v>
      </c>
    </row>
    <row r="161" spans="1:4" ht="15" customHeight="1" x14ac:dyDescent="0.15">
      <c r="A161" s="120">
        <v>45880</v>
      </c>
      <c r="B161" s="121" t="str">
        <f t="shared" si="2"/>
        <v>月</v>
      </c>
      <c r="C161" s="122" t="s">
        <v>107</v>
      </c>
      <c r="D161" s="119" t="s">
        <v>97</v>
      </c>
    </row>
    <row r="162" spans="1:4" ht="15" customHeight="1" x14ac:dyDescent="0.15">
      <c r="A162" s="120">
        <v>45915</v>
      </c>
      <c r="B162" s="121" t="str">
        <f t="shared" si="2"/>
        <v>月</v>
      </c>
      <c r="C162" s="122" t="s">
        <v>108</v>
      </c>
      <c r="D162" s="119" t="s">
        <v>97</v>
      </c>
    </row>
    <row r="163" spans="1:4" ht="15" customHeight="1" x14ac:dyDescent="0.15">
      <c r="A163" s="120">
        <v>45923</v>
      </c>
      <c r="B163" s="121" t="str">
        <f t="shared" si="2"/>
        <v>火</v>
      </c>
      <c r="C163" s="122" t="s">
        <v>109</v>
      </c>
      <c r="D163" s="119" t="s">
        <v>97</v>
      </c>
    </row>
    <row r="164" spans="1:4" ht="15" customHeight="1" x14ac:dyDescent="0.15">
      <c r="A164" s="120">
        <v>45943</v>
      </c>
      <c r="B164" s="121" t="str">
        <f t="shared" si="2"/>
        <v>月</v>
      </c>
      <c r="C164" s="122" t="s">
        <v>117</v>
      </c>
      <c r="D164" s="119" t="s">
        <v>97</v>
      </c>
    </row>
    <row r="165" spans="1:4" ht="15" customHeight="1" x14ac:dyDescent="0.15">
      <c r="A165" s="120">
        <v>45964</v>
      </c>
      <c r="B165" s="121" t="str">
        <f t="shared" si="2"/>
        <v>月</v>
      </c>
      <c r="C165" s="118" t="s">
        <v>111</v>
      </c>
      <c r="D165" s="119" t="s">
        <v>97</v>
      </c>
    </row>
    <row r="166" spans="1:4" ht="15" customHeight="1" x14ac:dyDescent="0.15">
      <c r="A166" s="120">
        <v>45984</v>
      </c>
      <c r="B166" s="121" t="str">
        <f t="shared" si="2"/>
        <v>日</v>
      </c>
      <c r="C166" s="122" t="s">
        <v>112</v>
      </c>
      <c r="D166" s="119" t="s">
        <v>97</v>
      </c>
    </row>
    <row r="167" spans="1:4" ht="15" customHeight="1" x14ac:dyDescent="0.15">
      <c r="A167" s="120">
        <v>45985</v>
      </c>
      <c r="B167" s="121" t="str">
        <f t="shared" si="2"/>
        <v>月</v>
      </c>
      <c r="C167" s="122" t="s">
        <v>98</v>
      </c>
      <c r="D167" s="119" t="s">
        <v>97</v>
      </c>
    </row>
    <row r="168" spans="1:4" ht="15" customHeight="1" x14ac:dyDescent="0.15">
      <c r="A168" s="120">
        <v>46023</v>
      </c>
      <c r="B168" s="121" t="str">
        <f t="shared" si="2"/>
        <v>木</v>
      </c>
      <c r="C168" s="122" t="s">
        <v>96</v>
      </c>
      <c r="D168" s="119" t="s">
        <v>97</v>
      </c>
    </row>
    <row r="169" spans="1:4" ht="15" customHeight="1" x14ac:dyDescent="0.15">
      <c r="A169" s="120">
        <v>46034</v>
      </c>
      <c r="B169" s="121" t="str">
        <f t="shared" si="2"/>
        <v>月</v>
      </c>
      <c r="C169" s="122" t="s">
        <v>99</v>
      </c>
      <c r="D169" s="119" t="s">
        <v>97</v>
      </c>
    </row>
    <row r="170" spans="1:4" ht="15" customHeight="1" x14ac:dyDescent="0.15">
      <c r="A170" s="120">
        <v>46064</v>
      </c>
      <c r="B170" s="121" t="str">
        <f t="shared" si="2"/>
        <v>水</v>
      </c>
      <c r="C170" s="122" t="s">
        <v>100</v>
      </c>
      <c r="D170" s="119" t="s">
        <v>97</v>
      </c>
    </row>
    <row r="171" spans="1:4" ht="15" customHeight="1" x14ac:dyDescent="0.15">
      <c r="A171" s="120">
        <v>46076</v>
      </c>
      <c r="B171" s="121" t="str">
        <f t="shared" si="2"/>
        <v>月</v>
      </c>
      <c r="C171" s="122" t="s">
        <v>113</v>
      </c>
      <c r="D171" s="119" t="s">
        <v>97</v>
      </c>
    </row>
    <row r="172" spans="1:4" ht="15" customHeight="1" x14ac:dyDescent="0.15">
      <c r="A172" s="120">
        <v>46101</v>
      </c>
      <c r="B172" s="121" t="str">
        <f t="shared" si="2"/>
        <v>金</v>
      </c>
      <c r="C172" s="118" t="s">
        <v>101</v>
      </c>
      <c r="D172" s="119" t="s">
        <v>97</v>
      </c>
    </row>
    <row r="173" spans="1:4" ht="15" customHeight="1" x14ac:dyDescent="0.15">
      <c r="A173" s="120">
        <v>46141</v>
      </c>
      <c r="B173" s="121" t="str">
        <f t="shared" si="2"/>
        <v>水</v>
      </c>
      <c r="C173" s="118" t="s">
        <v>102</v>
      </c>
      <c r="D173" s="119" t="s">
        <v>97</v>
      </c>
    </row>
    <row r="174" spans="1:4" ht="15" customHeight="1" x14ac:dyDescent="0.15">
      <c r="A174" s="120">
        <v>46145</v>
      </c>
      <c r="B174" s="121" t="str">
        <f t="shared" si="2"/>
        <v>日</v>
      </c>
      <c r="C174" s="118" t="s">
        <v>103</v>
      </c>
      <c r="D174" s="119" t="s">
        <v>97</v>
      </c>
    </row>
    <row r="175" spans="1:4" ht="15" customHeight="1" x14ac:dyDescent="0.15">
      <c r="A175" s="120">
        <v>46146</v>
      </c>
      <c r="B175" s="121" t="str">
        <f t="shared" si="2"/>
        <v>月</v>
      </c>
      <c r="C175" s="118" t="s">
        <v>104</v>
      </c>
      <c r="D175" s="119" t="s">
        <v>97</v>
      </c>
    </row>
    <row r="176" spans="1:4" ht="15" customHeight="1" x14ac:dyDescent="0.15">
      <c r="A176" s="120">
        <v>46147</v>
      </c>
      <c r="B176" s="121" t="str">
        <f t="shared" si="2"/>
        <v>火</v>
      </c>
      <c r="C176" s="118" t="s">
        <v>105</v>
      </c>
      <c r="D176" s="119" t="s">
        <v>97</v>
      </c>
    </row>
    <row r="177" spans="1:4" ht="15" customHeight="1" x14ac:dyDescent="0.15">
      <c r="A177" s="120">
        <v>46148</v>
      </c>
      <c r="B177" s="121" t="str">
        <f t="shared" si="2"/>
        <v>水</v>
      </c>
      <c r="C177" s="122" t="s">
        <v>98</v>
      </c>
      <c r="D177" s="119" t="s">
        <v>97</v>
      </c>
    </row>
    <row r="178" spans="1:4" ht="15" customHeight="1" x14ac:dyDescent="0.15">
      <c r="A178" s="120">
        <v>46223</v>
      </c>
      <c r="B178" s="121" t="str">
        <f t="shared" si="2"/>
        <v>月</v>
      </c>
      <c r="C178" s="122" t="s">
        <v>106</v>
      </c>
      <c r="D178" s="119" t="s">
        <v>97</v>
      </c>
    </row>
    <row r="179" spans="1:4" ht="15" customHeight="1" x14ac:dyDescent="0.15">
      <c r="A179" s="120">
        <v>46245</v>
      </c>
      <c r="B179" s="121" t="str">
        <f t="shared" si="2"/>
        <v>火</v>
      </c>
      <c r="C179" s="122" t="s">
        <v>107</v>
      </c>
      <c r="D179" s="119" t="s">
        <v>97</v>
      </c>
    </row>
    <row r="180" spans="1:4" ht="15" customHeight="1" x14ac:dyDescent="0.15">
      <c r="A180" s="120">
        <v>46286</v>
      </c>
      <c r="B180" s="121" t="str">
        <f t="shared" si="2"/>
        <v>月</v>
      </c>
      <c r="C180" s="122" t="s">
        <v>108</v>
      </c>
      <c r="D180" s="119" t="s">
        <v>97</v>
      </c>
    </row>
    <row r="181" spans="1:4" ht="15" customHeight="1" x14ac:dyDescent="0.15">
      <c r="A181" s="120">
        <v>46287</v>
      </c>
      <c r="B181" s="121" t="str">
        <f t="shared" si="2"/>
        <v>火</v>
      </c>
      <c r="C181" s="122" t="s">
        <v>114</v>
      </c>
      <c r="D181" s="119" t="s">
        <v>97</v>
      </c>
    </row>
    <row r="182" spans="1:4" ht="15" customHeight="1" x14ac:dyDescent="0.15">
      <c r="A182" s="120">
        <v>46288</v>
      </c>
      <c r="B182" s="121" t="str">
        <f t="shared" si="2"/>
        <v>水</v>
      </c>
      <c r="C182" s="122" t="s">
        <v>109</v>
      </c>
      <c r="D182" s="119" t="s">
        <v>97</v>
      </c>
    </row>
    <row r="183" spans="1:4" ht="15" customHeight="1" x14ac:dyDescent="0.15">
      <c r="A183" s="120">
        <v>46307</v>
      </c>
      <c r="B183" s="121" t="str">
        <f t="shared" si="2"/>
        <v>月</v>
      </c>
      <c r="C183" s="122" t="s">
        <v>117</v>
      </c>
      <c r="D183" s="119" t="s">
        <v>97</v>
      </c>
    </row>
    <row r="184" spans="1:4" ht="15" customHeight="1" x14ac:dyDescent="0.15">
      <c r="A184" s="120">
        <v>46329</v>
      </c>
      <c r="B184" s="121" t="str">
        <f t="shared" si="2"/>
        <v>火</v>
      </c>
      <c r="C184" s="122" t="s">
        <v>111</v>
      </c>
      <c r="D184" s="119" t="s">
        <v>97</v>
      </c>
    </row>
    <row r="185" spans="1:4" ht="15" customHeight="1" x14ac:dyDescent="0.15">
      <c r="A185" s="120">
        <v>46349</v>
      </c>
      <c r="B185" s="121" t="str">
        <f t="shared" si="2"/>
        <v>月</v>
      </c>
      <c r="C185" s="122" t="s">
        <v>112</v>
      </c>
      <c r="D185" s="119" t="s">
        <v>97</v>
      </c>
    </row>
    <row r="186" spans="1:4" ht="15" customHeight="1" x14ac:dyDescent="0.15">
      <c r="A186" s="120">
        <v>46388</v>
      </c>
      <c r="B186" s="121" t="str">
        <f t="shared" si="2"/>
        <v>金</v>
      </c>
      <c r="C186" s="122" t="s">
        <v>96</v>
      </c>
      <c r="D186" s="119" t="s">
        <v>97</v>
      </c>
    </row>
    <row r="187" spans="1:4" ht="15" customHeight="1" x14ac:dyDescent="0.15">
      <c r="A187" s="120">
        <v>46398</v>
      </c>
      <c r="B187" s="121" t="str">
        <f t="shared" si="2"/>
        <v>月</v>
      </c>
      <c r="C187" s="122" t="s">
        <v>99</v>
      </c>
      <c r="D187" s="119" t="s">
        <v>97</v>
      </c>
    </row>
    <row r="188" spans="1:4" ht="15" customHeight="1" x14ac:dyDescent="0.15">
      <c r="A188" s="120">
        <v>46429</v>
      </c>
      <c r="B188" s="121" t="str">
        <f t="shared" si="2"/>
        <v>木</v>
      </c>
      <c r="C188" s="118" t="s">
        <v>100</v>
      </c>
      <c r="D188" s="119" t="s">
        <v>97</v>
      </c>
    </row>
    <row r="189" spans="1:4" ht="15" customHeight="1" x14ac:dyDescent="0.15">
      <c r="A189" s="120">
        <v>46441</v>
      </c>
      <c r="B189" s="121" t="str">
        <f t="shared" si="2"/>
        <v>火</v>
      </c>
      <c r="C189" s="122" t="s">
        <v>113</v>
      </c>
      <c r="D189" s="119" t="s">
        <v>97</v>
      </c>
    </row>
    <row r="190" spans="1:4" ht="15" customHeight="1" x14ac:dyDescent="0.15">
      <c r="A190" s="120">
        <v>46467</v>
      </c>
      <c r="B190" s="121" t="str">
        <f t="shared" si="2"/>
        <v>日</v>
      </c>
      <c r="C190" s="122" t="s">
        <v>101</v>
      </c>
      <c r="D190" s="119" t="s">
        <v>97</v>
      </c>
    </row>
    <row r="191" spans="1:4" ht="15" customHeight="1" x14ac:dyDescent="0.15">
      <c r="A191" s="120">
        <v>46468</v>
      </c>
      <c r="B191" s="121" t="str">
        <f t="shared" si="2"/>
        <v>月</v>
      </c>
      <c r="C191" s="122" t="s">
        <v>98</v>
      </c>
      <c r="D191" s="119" t="s">
        <v>97</v>
      </c>
    </row>
    <row r="192" spans="1:4" ht="15" customHeight="1" x14ac:dyDescent="0.15">
      <c r="A192" s="120">
        <v>46506</v>
      </c>
      <c r="B192" s="121" t="str">
        <f t="shared" si="2"/>
        <v>木</v>
      </c>
      <c r="C192" s="122" t="s">
        <v>102</v>
      </c>
      <c r="D192" s="119" t="s">
        <v>97</v>
      </c>
    </row>
    <row r="193" spans="1:4" ht="15" customHeight="1" x14ac:dyDescent="0.15">
      <c r="A193" s="120">
        <v>46510</v>
      </c>
      <c r="B193" s="121" t="str">
        <f t="shared" si="2"/>
        <v>月</v>
      </c>
      <c r="C193" s="122" t="s">
        <v>103</v>
      </c>
      <c r="D193" s="119" t="s">
        <v>97</v>
      </c>
    </row>
    <row r="194" spans="1:4" ht="15" customHeight="1" x14ac:dyDescent="0.15">
      <c r="A194" s="120">
        <v>46511</v>
      </c>
      <c r="B194" s="121" t="str">
        <f t="shared" ref="B194:B257" si="3">IF(A194="","",TEXT(A194,"aaa"))</f>
        <v>火</v>
      </c>
      <c r="C194" s="122" t="s">
        <v>104</v>
      </c>
      <c r="D194" s="119" t="s">
        <v>97</v>
      </c>
    </row>
    <row r="195" spans="1:4" ht="15" customHeight="1" x14ac:dyDescent="0.15">
      <c r="A195" s="120">
        <v>46512</v>
      </c>
      <c r="B195" s="121" t="str">
        <f t="shared" si="3"/>
        <v>水</v>
      </c>
      <c r="C195" s="122" t="s">
        <v>105</v>
      </c>
      <c r="D195" s="119" t="s">
        <v>97</v>
      </c>
    </row>
    <row r="196" spans="1:4" ht="15" customHeight="1" x14ac:dyDescent="0.15">
      <c r="A196" s="120">
        <v>46587</v>
      </c>
      <c r="B196" s="121" t="str">
        <f t="shared" si="3"/>
        <v>月</v>
      </c>
      <c r="C196" s="122" t="s">
        <v>106</v>
      </c>
      <c r="D196" s="119" t="s">
        <v>97</v>
      </c>
    </row>
    <row r="197" spans="1:4" ht="15" customHeight="1" x14ac:dyDescent="0.15">
      <c r="A197" s="120">
        <v>46610</v>
      </c>
      <c r="B197" s="121" t="str">
        <f t="shared" si="3"/>
        <v>水</v>
      </c>
      <c r="C197" s="118" t="s">
        <v>107</v>
      </c>
      <c r="D197" s="119" t="s">
        <v>97</v>
      </c>
    </row>
    <row r="198" spans="1:4" ht="15" customHeight="1" x14ac:dyDescent="0.15">
      <c r="A198" s="120">
        <v>46650</v>
      </c>
      <c r="B198" s="121" t="str">
        <f t="shared" si="3"/>
        <v>月</v>
      </c>
      <c r="C198" s="122" t="s">
        <v>108</v>
      </c>
      <c r="D198" s="119" t="s">
        <v>97</v>
      </c>
    </row>
    <row r="199" spans="1:4" ht="15" customHeight="1" x14ac:dyDescent="0.15">
      <c r="A199" s="120">
        <v>46653</v>
      </c>
      <c r="B199" s="121" t="str">
        <f t="shared" si="3"/>
        <v>木</v>
      </c>
      <c r="C199" s="118" t="s">
        <v>109</v>
      </c>
      <c r="D199" s="119" t="s">
        <v>97</v>
      </c>
    </row>
    <row r="200" spans="1:4" ht="15" customHeight="1" x14ac:dyDescent="0.15">
      <c r="A200" s="120">
        <v>46671</v>
      </c>
      <c r="B200" s="121" t="str">
        <f t="shared" si="3"/>
        <v>月</v>
      </c>
      <c r="C200" s="122" t="s">
        <v>117</v>
      </c>
      <c r="D200" s="119" t="s">
        <v>97</v>
      </c>
    </row>
    <row r="201" spans="1:4" ht="15" customHeight="1" x14ac:dyDescent="0.15">
      <c r="A201" s="120">
        <v>46694</v>
      </c>
      <c r="B201" s="121" t="str">
        <f t="shared" si="3"/>
        <v>水</v>
      </c>
      <c r="C201" s="122" t="s">
        <v>111</v>
      </c>
      <c r="D201" s="119" t="s">
        <v>97</v>
      </c>
    </row>
    <row r="202" spans="1:4" ht="15" customHeight="1" x14ac:dyDescent="0.15">
      <c r="A202" s="120">
        <v>46714</v>
      </c>
      <c r="B202" s="121" t="str">
        <f t="shared" si="3"/>
        <v>火</v>
      </c>
      <c r="C202" s="122" t="s">
        <v>112</v>
      </c>
      <c r="D202" s="119" t="s">
        <v>97</v>
      </c>
    </row>
    <row r="203" spans="1:4" ht="15" customHeight="1" x14ac:dyDescent="0.15">
      <c r="A203" s="120">
        <v>46753</v>
      </c>
      <c r="B203" s="121" t="str">
        <f t="shared" si="3"/>
        <v>土</v>
      </c>
      <c r="C203" s="118" t="s">
        <v>96</v>
      </c>
      <c r="D203" s="119" t="s">
        <v>97</v>
      </c>
    </row>
    <row r="204" spans="1:4" ht="15" customHeight="1" x14ac:dyDescent="0.15">
      <c r="A204" s="120">
        <v>46762</v>
      </c>
      <c r="B204" s="121" t="str">
        <f t="shared" si="3"/>
        <v>月</v>
      </c>
      <c r="C204" s="122" t="s">
        <v>99</v>
      </c>
      <c r="D204" s="119" t="s">
        <v>97</v>
      </c>
    </row>
    <row r="205" spans="1:4" ht="15" customHeight="1" x14ac:dyDescent="0.15">
      <c r="A205" s="120">
        <v>46794</v>
      </c>
      <c r="B205" s="121" t="str">
        <f t="shared" si="3"/>
        <v>金</v>
      </c>
      <c r="C205" s="122" t="s">
        <v>100</v>
      </c>
      <c r="D205" s="119" t="s">
        <v>97</v>
      </c>
    </row>
    <row r="206" spans="1:4" ht="15" customHeight="1" x14ac:dyDescent="0.15">
      <c r="A206" s="120">
        <v>46806</v>
      </c>
      <c r="B206" s="121" t="str">
        <f t="shared" si="3"/>
        <v>水</v>
      </c>
      <c r="C206" s="122" t="s">
        <v>113</v>
      </c>
      <c r="D206" s="119" t="s">
        <v>97</v>
      </c>
    </row>
    <row r="207" spans="1:4" ht="15" customHeight="1" x14ac:dyDescent="0.15">
      <c r="A207" s="120">
        <v>46832</v>
      </c>
      <c r="B207" s="121" t="str">
        <f t="shared" si="3"/>
        <v>月</v>
      </c>
      <c r="C207" s="118" t="s">
        <v>101</v>
      </c>
      <c r="D207" s="119" t="s">
        <v>97</v>
      </c>
    </row>
    <row r="208" spans="1:4" ht="15" customHeight="1" x14ac:dyDescent="0.15">
      <c r="A208" s="120">
        <v>46872</v>
      </c>
      <c r="B208" s="121" t="str">
        <f t="shared" si="3"/>
        <v>土</v>
      </c>
      <c r="C208" s="122" t="s">
        <v>102</v>
      </c>
      <c r="D208" s="119" t="s">
        <v>97</v>
      </c>
    </row>
    <row r="209" spans="1:4" ht="15" customHeight="1" x14ac:dyDescent="0.15">
      <c r="A209" s="120">
        <v>46876</v>
      </c>
      <c r="B209" s="121" t="str">
        <f t="shared" si="3"/>
        <v>水</v>
      </c>
      <c r="C209" s="122" t="s">
        <v>103</v>
      </c>
      <c r="D209" s="119" t="s">
        <v>97</v>
      </c>
    </row>
    <row r="210" spans="1:4" ht="15" customHeight="1" x14ac:dyDescent="0.15">
      <c r="A210" s="120">
        <v>46877</v>
      </c>
      <c r="B210" s="121" t="str">
        <f t="shared" si="3"/>
        <v>木</v>
      </c>
      <c r="C210" s="122" t="s">
        <v>104</v>
      </c>
      <c r="D210" s="119" t="s">
        <v>97</v>
      </c>
    </row>
    <row r="211" spans="1:4" ht="15" customHeight="1" x14ac:dyDescent="0.15">
      <c r="A211" s="120">
        <v>46878</v>
      </c>
      <c r="B211" s="121" t="str">
        <f t="shared" si="3"/>
        <v>金</v>
      </c>
      <c r="C211" s="118" t="s">
        <v>105</v>
      </c>
      <c r="D211" s="119" t="s">
        <v>97</v>
      </c>
    </row>
    <row r="212" spans="1:4" ht="15" customHeight="1" x14ac:dyDescent="0.15">
      <c r="A212" s="120">
        <v>46951</v>
      </c>
      <c r="B212" s="121" t="str">
        <f t="shared" si="3"/>
        <v>月</v>
      </c>
      <c r="C212" s="118" t="s">
        <v>106</v>
      </c>
      <c r="D212" s="119" t="s">
        <v>97</v>
      </c>
    </row>
    <row r="213" spans="1:4" ht="15" customHeight="1" x14ac:dyDescent="0.15">
      <c r="A213" s="120">
        <v>46976</v>
      </c>
      <c r="B213" s="121" t="str">
        <f t="shared" si="3"/>
        <v>金</v>
      </c>
      <c r="C213" s="122" t="s">
        <v>107</v>
      </c>
      <c r="D213" s="119" t="s">
        <v>97</v>
      </c>
    </row>
    <row r="214" spans="1:4" ht="15" customHeight="1" x14ac:dyDescent="0.15">
      <c r="A214" s="120">
        <v>47014</v>
      </c>
      <c r="B214" s="121" t="str">
        <f t="shared" si="3"/>
        <v>月</v>
      </c>
      <c r="C214" s="122" t="s">
        <v>108</v>
      </c>
      <c r="D214" s="119" t="s">
        <v>97</v>
      </c>
    </row>
    <row r="215" spans="1:4" ht="15" customHeight="1" x14ac:dyDescent="0.15">
      <c r="A215" s="120">
        <v>47018</v>
      </c>
      <c r="B215" s="121" t="str">
        <f t="shared" si="3"/>
        <v>金</v>
      </c>
      <c r="C215" s="122" t="s">
        <v>109</v>
      </c>
      <c r="D215" s="119" t="s">
        <v>97</v>
      </c>
    </row>
    <row r="216" spans="1:4" ht="15" customHeight="1" x14ac:dyDescent="0.15">
      <c r="A216" s="120">
        <v>47035</v>
      </c>
      <c r="B216" s="121" t="str">
        <f t="shared" si="3"/>
        <v>月</v>
      </c>
      <c r="C216" s="122" t="s">
        <v>117</v>
      </c>
      <c r="D216" s="119" t="s">
        <v>97</v>
      </c>
    </row>
    <row r="217" spans="1:4" ht="15" customHeight="1" x14ac:dyDescent="0.15">
      <c r="A217" s="120">
        <v>47060</v>
      </c>
      <c r="B217" s="121" t="str">
        <f t="shared" si="3"/>
        <v>金</v>
      </c>
      <c r="C217" s="118" t="s">
        <v>111</v>
      </c>
      <c r="D217" s="119" t="s">
        <v>97</v>
      </c>
    </row>
    <row r="218" spans="1:4" ht="15" customHeight="1" x14ac:dyDescent="0.15">
      <c r="A218" s="120">
        <v>47080</v>
      </c>
      <c r="B218" s="121" t="str">
        <f t="shared" si="3"/>
        <v>木</v>
      </c>
      <c r="C218" s="122" t="s">
        <v>112</v>
      </c>
      <c r="D218" s="119" t="s">
        <v>97</v>
      </c>
    </row>
    <row r="219" spans="1:4" ht="15" customHeight="1" x14ac:dyDescent="0.15">
      <c r="A219" s="120">
        <v>47119</v>
      </c>
      <c r="B219" s="121" t="str">
        <f t="shared" si="3"/>
        <v>月</v>
      </c>
      <c r="C219" s="122" t="s">
        <v>96</v>
      </c>
      <c r="D219" s="119" t="s">
        <v>97</v>
      </c>
    </row>
    <row r="220" spans="1:4" ht="15" customHeight="1" x14ac:dyDescent="0.15">
      <c r="A220" s="120">
        <v>47126</v>
      </c>
      <c r="B220" s="121" t="str">
        <f t="shared" si="3"/>
        <v>月</v>
      </c>
      <c r="C220" s="122" t="s">
        <v>99</v>
      </c>
      <c r="D220" s="119" t="s">
        <v>97</v>
      </c>
    </row>
    <row r="221" spans="1:4" ht="15" customHeight="1" x14ac:dyDescent="0.15">
      <c r="A221" s="120">
        <v>47160</v>
      </c>
      <c r="B221" s="121" t="str">
        <f t="shared" si="3"/>
        <v>日</v>
      </c>
      <c r="C221" s="122" t="s">
        <v>100</v>
      </c>
      <c r="D221" s="119" t="s">
        <v>97</v>
      </c>
    </row>
    <row r="222" spans="1:4" ht="15" customHeight="1" x14ac:dyDescent="0.15">
      <c r="A222" s="120">
        <v>47161</v>
      </c>
      <c r="B222" s="121" t="str">
        <f t="shared" si="3"/>
        <v>月</v>
      </c>
      <c r="C222" s="122" t="s">
        <v>98</v>
      </c>
      <c r="D222" s="119" t="s">
        <v>97</v>
      </c>
    </row>
    <row r="223" spans="1:4" ht="15" customHeight="1" x14ac:dyDescent="0.15">
      <c r="A223" s="120">
        <v>47172</v>
      </c>
      <c r="B223" s="121" t="str">
        <f t="shared" si="3"/>
        <v>金</v>
      </c>
      <c r="C223" s="122" t="s">
        <v>113</v>
      </c>
      <c r="D223" s="119" t="s">
        <v>97</v>
      </c>
    </row>
    <row r="224" spans="1:4" ht="15" customHeight="1" x14ac:dyDescent="0.15">
      <c r="A224" s="120">
        <v>47197</v>
      </c>
      <c r="B224" s="121" t="str">
        <f t="shared" si="3"/>
        <v>火</v>
      </c>
      <c r="C224" s="122" t="s">
        <v>101</v>
      </c>
      <c r="D224" s="119" t="s">
        <v>97</v>
      </c>
    </row>
    <row r="225" spans="1:4" ht="15" customHeight="1" x14ac:dyDescent="0.15">
      <c r="A225" s="120">
        <v>47237</v>
      </c>
      <c r="B225" s="121" t="str">
        <f t="shared" si="3"/>
        <v>日</v>
      </c>
      <c r="C225" s="122" t="s">
        <v>102</v>
      </c>
      <c r="D225" s="119" t="s">
        <v>97</v>
      </c>
    </row>
    <row r="226" spans="1:4" ht="15" customHeight="1" x14ac:dyDescent="0.15">
      <c r="A226" s="120">
        <v>47238</v>
      </c>
      <c r="B226" s="121" t="str">
        <f t="shared" si="3"/>
        <v>月</v>
      </c>
      <c r="C226" s="122" t="s">
        <v>98</v>
      </c>
      <c r="D226" s="119" t="s">
        <v>97</v>
      </c>
    </row>
    <row r="227" spans="1:4" ht="15" customHeight="1" x14ac:dyDescent="0.15">
      <c r="A227" s="120">
        <v>47241</v>
      </c>
      <c r="B227" s="121" t="str">
        <f t="shared" si="3"/>
        <v>木</v>
      </c>
      <c r="C227" s="122" t="s">
        <v>103</v>
      </c>
      <c r="D227" s="119" t="s">
        <v>97</v>
      </c>
    </row>
    <row r="228" spans="1:4" ht="15" customHeight="1" x14ac:dyDescent="0.15">
      <c r="A228" s="120">
        <v>47242</v>
      </c>
      <c r="B228" s="121" t="str">
        <f t="shared" si="3"/>
        <v>金</v>
      </c>
      <c r="C228" s="122" t="s">
        <v>104</v>
      </c>
      <c r="D228" s="119" t="s">
        <v>97</v>
      </c>
    </row>
    <row r="229" spans="1:4" ht="15" customHeight="1" x14ac:dyDescent="0.15">
      <c r="A229" s="120">
        <v>47243</v>
      </c>
      <c r="B229" s="121" t="str">
        <f t="shared" si="3"/>
        <v>土</v>
      </c>
      <c r="C229" s="122" t="s">
        <v>105</v>
      </c>
      <c r="D229" s="119" t="s">
        <v>97</v>
      </c>
    </row>
    <row r="230" spans="1:4" ht="15" customHeight="1" x14ac:dyDescent="0.15">
      <c r="A230" s="120">
        <v>47315</v>
      </c>
      <c r="B230" s="121" t="str">
        <f t="shared" si="3"/>
        <v>月</v>
      </c>
      <c r="C230" s="122" t="s">
        <v>106</v>
      </c>
      <c r="D230" s="119" t="s">
        <v>97</v>
      </c>
    </row>
    <row r="231" spans="1:4" ht="15" customHeight="1" x14ac:dyDescent="0.15">
      <c r="A231" s="120">
        <v>47341</v>
      </c>
      <c r="B231" s="121" t="str">
        <f t="shared" si="3"/>
        <v>土</v>
      </c>
      <c r="C231" s="122" t="s">
        <v>107</v>
      </c>
      <c r="D231" s="119" t="s">
        <v>97</v>
      </c>
    </row>
    <row r="232" spans="1:4" ht="15" customHeight="1" x14ac:dyDescent="0.15">
      <c r="A232" s="120">
        <v>47378</v>
      </c>
      <c r="B232" s="121" t="str">
        <f t="shared" si="3"/>
        <v>月</v>
      </c>
      <c r="C232" s="122" t="s">
        <v>108</v>
      </c>
      <c r="D232" s="119" t="s">
        <v>97</v>
      </c>
    </row>
    <row r="233" spans="1:4" ht="15" customHeight="1" x14ac:dyDescent="0.15">
      <c r="A233" s="120">
        <v>47384</v>
      </c>
      <c r="B233" s="121" t="str">
        <f t="shared" si="3"/>
        <v>日</v>
      </c>
      <c r="C233" s="122" t="s">
        <v>109</v>
      </c>
      <c r="D233" s="119" t="s">
        <v>97</v>
      </c>
    </row>
    <row r="234" spans="1:4" ht="15" customHeight="1" x14ac:dyDescent="0.15">
      <c r="A234" s="120">
        <v>47385</v>
      </c>
      <c r="B234" s="121" t="str">
        <f t="shared" si="3"/>
        <v>月</v>
      </c>
      <c r="C234" s="122" t="s">
        <v>98</v>
      </c>
      <c r="D234" s="119" t="s">
        <v>97</v>
      </c>
    </row>
    <row r="235" spans="1:4" ht="15" customHeight="1" x14ac:dyDescent="0.15">
      <c r="A235" s="120">
        <v>47399</v>
      </c>
      <c r="B235" s="121" t="str">
        <f t="shared" si="3"/>
        <v>月</v>
      </c>
      <c r="C235" s="122" t="s">
        <v>117</v>
      </c>
      <c r="D235" s="119" t="s">
        <v>97</v>
      </c>
    </row>
    <row r="236" spans="1:4" ht="15" customHeight="1" x14ac:dyDescent="0.15">
      <c r="A236" s="120">
        <v>47425</v>
      </c>
      <c r="B236" s="121" t="str">
        <f t="shared" si="3"/>
        <v>土</v>
      </c>
      <c r="C236" s="122" t="s">
        <v>111</v>
      </c>
      <c r="D236" s="119" t="s">
        <v>97</v>
      </c>
    </row>
    <row r="237" spans="1:4" ht="15" customHeight="1" x14ac:dyDescent="0.15">
      <c r="A237" s="120">
        <v>47445</v>
      </c>
      <c r="B237" s="121" t="str">
        <f t="shared" si="3"/>
        <v>金</v>
      </c>
      <c r="C237" s="122" t="s">
        <v>112</v>
      </c>
      <c r="D237" s="119" t="s">
        <v>97</v>
      </c>
    </row>
    <row r="238" spans="1:4" ht="15" customHeight="1" x14ac:dyDescent="0.15">
      <c r="A238" s="120">
        <v>47484</v>
      </c>
      <c r="B238" s="121" t="str">
        <f t="shared" si="3"/>
        <v>火</v>
      </c>
      <c r="C238" s="122" t="s">
        <v>96</v>
      </c>
      <c r="D238" s="119" t="s">
        <v>97</v>
      </c>
    </row>
    <row r="239" spans="1:4" ht="15" customHeight="1" x14ac:dyDescent="0.15">
      <c r="A239" s="120">
        <v>47497</v>
      </c>
      <c r="B239" s="121" t="str">
        <f t="shared" si="3"/>
        <v>月</v>
      </c>
      <c r="C239" s="122" t="s">
        <v>99</v>
      </c>
      <c r="D239" s="119" t="s">
        <v>97</v>
      </c>
    </row>
    <row r="240" spans="1:4" ht="15" customHeight="1" x14ac:dyDescent="0.15">
      <c r="A240" s="120">
        <v>47525</v>
      </c>
      <c r="B240" s="121" t="str">
        <f t="shared" si="3"/>
        <v>月</v>
      </c>
      <c r="C240" s="122" t="s">
        <v>100</v>
      </c>
      <c r="D240" s="119" t="s">
        <v>97</v>
      </c>
    </row>
    <row r="241" spans="1:4" ht="15" customHeight="1" x14ac:dyDescent="0.15">
      <c r="A241" s="120">
        <v>47537</v>
      </c>
      <c r="B241" s="121" t="str">
        <f t="shared" si="3"/>
        <v>土</v>
      </c>
      <c r="C241" s="122" t="s">
        <v>113</v>
      </c>
      <c r="D241" s="119" t="s">
        <v>97</v>
      </c>
    </row>
    <row r="242" spans="1:4" ht="15" customHeight="1" x14ac:dyDescent="0.15">
      <c r="A242" s="120">
        <v>47562</v>
      </c>
      <c r="B242" s="121" t="str">
        <f t="shared" si="3"/>
        <v>水</v>
      </c>
      <c r="C242" s="122" t="s">
        <v>101</v>
      </c>
      <c r="D242" s="119" t="s">
        <v>97</v>
      </c>
    </row>
    <row r="243" spans="1:4" ht="15" customHeight="1" x14ac:dyDescent="0.15">
      <c r="A243" s="120">
        <v>47602</v>
      </c>
      <c r="B243" s="121" t="str">
        <f t="shared" si="3"/>
        <v>月</v>
      </c>
      <c r="C243" s="122" t="s">
        <v>102</v>
      </c>
      <c r="D243" s="119" t="s">
        <v>97</v>
      </c>
    </row>
    <row r="244" spans="1:4" ht="15" customHeight="1" x14ac:dyDescent="0.15">
      <c r="A244" s="120">
        <v>47606</v>
      </c>
      <c r="B244" s="121" t="str">
        <f t="shared" si="3"/>
        <v>金</v>
      </c>
      <c r="C244" s="122" t="s">
        <v>103</v>
      </c>
      <c r="D244" s="119" t="s">
        <v>97</v>
      </c>
    </row>
    <row r="245" spans="1:4" ht="15" customHeight="1" x14ac:dyDescent="0.15">
      <c r="A245" s="120">
        <v>47607</v>
      </c>
      <c r="B245" s="121" t="str">
        <f t="shared" si="3"/>
        <v>土</v>
      </c>
      <c r="C245" s="122" t="s">
        <v>104</v>
      </c>
      <c r="D245" s="119" t="s">
        <v>97</v>
      </c>
    </row>
    <row r="246" spans="1:4" ht="15" customHeight="1" x14ac:dyDescent="0.15">
      <c r="A246" s="120">
        <v>47608</v>
      </c>
      <c r="B246" s="121" t="str">
        <f t="shared" si="3"/>
        <v>日</v>
      </c>
      <c r="C246" s="122" t="s">
        <v>105</v>
      </c>
      <c r="D246" s="119" t="s">
        <v>97</v>
      </c>
    </row>
    <row r="247" spans="1:4" ht="15" customHeight="1" x14ac:dyDescent="0.15">
      <c r="A247" s="120">
        <v>47609</v>
      </c>
      <c r="B247" s="121" t="str">
        <f t="shared" si="3"/>
        <v>月</v>
      </c>
      <c r="C247" s="122" t="s">
        <v>98</v>
      </c>
      <c r="D247" s="119" t="s">
        <v>97</v>
      </c>
    </row>
    <row r="248" spans="1:4" ht="15" customHeight="1" x14ac:dyDescent="0.15">
      <c r="A248" s="120">
        <v>47679</v>
      </c>
      <c r="B248" s="121" t="str">
        <f t="shared" si="3"/>
        <v>月</v>
      </c>
      <c r="C248" s="122" t="s">
        <v>106</v>
      </c>
      <c r="D248" s="119" t="s">
        <v>97</v>
      </c>
    </row>
    <row r="249" spans="1:4" ht="15" customHeight="1" x14ac:dyDescent="0.15">
      <c r="A249" s="120">
        <v>47706</v>
      </c>
      <c r="B249" s="121" t="str">
        <f t="shared" si="3"/>
        <v>日</v>
      </c>
      <c r="C249" s="122" t="s">
        <v>107</v>
      </c>
      <c r="D249" s="119" t="s">
        <v>97</v>
      </c>
    </row>
    <row r="250" spans="1:4" ht="15" customHeight="1" x14ac:dyDescent="0.15">
      <c r="A250" s="120">
        <v>47707</v>
      </c>
      <c r="B250" s="121" t="str">
        <f t="shared" si="3"/>
        <v>月</v>
      </c>
      <c r="C250" s="122" t="s">
        <v>98</v>
      </c>
      <c r="D250" s="119" t="s">
        <v>97</v>
      </c>
    </row>
    <row r="251" spans="1:4" ht="15" customHeight="1" x14ac:dyDescent="0.15">
      <c r="A251" s="120">
        <v>47742</v>
      </c>
      <c r="B251" s="121" t="str">
        <f t="shared" si="3"/>
        <v>月</v>
      </c>
      <c r="C251" s="122" t="s">
        <v>108</v>
      </c>
      <c r="D251" s="119" t="s">
        <v>97</v>
      </c>
    </row>
    <row r="252" spans="1:4" ht="15" customHeight="1" x14ac:dyDescent="0.15">
      <c r="A252" s="120">
        <v>47749</v>
      </c>
      <c r="B252" s="121" t="str">
        <f t="shared" si="3"/>
        <v>月</v>
      </c>
      <c r="C252" s="122" t="s">
        <v>109</v>
      </c>
      <c r="D252" s="119" t="s">
        <v>97</v>
      </c>
    </row>
    <row r="253" spans="1:4" ht="15" customHeight="1" x14ac:dyDescent="0.15">
      <c r="A253" s="120">
        <v>47770</v>
      </c>
      <c r="B253" s="121" t="str">
        <f t="shared" si="3"/>
        <v>月</v>
      </c>
      <c r="C253" s="122" t="s">
        <v>117</v>
      </c>
      <c r="D253" s="119" t="s">
        <v>97</v>
      </c>
    </row>
    <row r="254" spans="1:4" ht="15" customHeight="1" x14ac:dyDescent="0.15">
      <c r="A254" s="120">
        <v>47790</v>
      </c>
      <c r="B254" s="121" t="str">
        <f t="shared" si="3"/>
        <v>日</v>
      </c>
      <c r="C254" s="122" t="s">
        <v>111</v>
      </c>
      <c r="D254" s="123" t="s">
        <v>97</v>
      </c>
    </row>
    <row r="255" spans="1:4" ht="15" customHeight="1" x14ac:dyDescent="0.15">
      <c r="A255" s="120">
        <v>47791</v>
      </c>
      <c r="B255" s="121" t="str">
        <f t="shared" si="3"/>
        <v>月</v>
      </c>
      <c r="C255" s="122" t="s">
        <v>98</v>
      </c>
      <c r="D255" s="123" t="s">
        <v>97</v>
      </c>
    </row>
    <row r="256" spans="1:4" ht="15" customHeight="1" x14ac:dyDescent="0.15">
      <c r="A256" s="120">
        <v>47810</v>
      </c>
      <c r="B256" s="121" t="str">
        <f t="shared" si="3"/>
        <v>土</v>
      </c>
      <c r="C256" s="122" t="s">
        <v>112</v>
      </c>
      <c r="D256" s="123" t="s">
        <v>97</v>
      </c>
    </row>
    <row r="257" spans="1:4" ht="15" customHeight="1" x14ac:dyDescent="0.15">
      <c r="A257" s="120"/>
      <c r="B257" s="121" t="str">
        <f t="shared" si="3"/>
        <v/>
      </c>
      <c r="C257" s="122"/>
      <c r="D257" s="123"/>
    </row>
    <row r="258" spans="1:4" ht="15" customHeight="1" x14ac:dyDescent="0.15">
      <c r="A258" s="120"/>
      <c r="B258" s="121" t="str">
        <f t="shared" ref="B258:B321" si="4">IF(A258="","",TEXT(A258,"aaa"))</f>
        <v/>
      </c>
      <c r="C258" s="122"/>
      <c r="D258" s="123"/>
    </row>
    <row r="259" spans="1:4" ht="15" customHeight="1" x14ac:dyDescent="0.15">
      <c r="A259" s="120"/>
      <c r="B259" s="121" t="str">
        <f t="shared" si="4"/>
        <v/>
      </c>
      <c r="C259" s="122"/>
      <c r="D259" s="123"/>
    </row>
    <row r="260" spans="1:4" ht="15" customHeight="1" x14ac:dyDescent="0.15">
      <c r="A260" s="120"/>
      <c r="B260" s="121" t="str">
        <f t="shared" si="4"/>
        <v/>
      </c>
      <c r="C260" s="122"/>
      <c r="D260" s="123"/>
    </row>
    <row r="261" spans="1:4" ht="15" customHeight="1" x14ac:dyDescent="0.15">
      <c r="A261" s="120"/>
      <c r="B261" s="121" t="str">
        <f t="shared" si="4"/>
        <v/>
      </c>
      <c r="C261" s="122"/>
      <c r="D261" s="123"/>
    </row>
    <row r="262" spans="1:4" ht="15" customHeight="1" x14ac:dyDescent="0.15">
      <c r="A262" s="120"/>
      <c r="B262" s="121" t="str">
        <f t="shared" si="4"/>
        <v/>
      </c>
      <c r="C262" s="122"/>
      <c r="D262" s="123"/>
    </row>
    <row r="263" spans="1:4" ht="15" customHeight="1" x14ac:dyDescent="0.15">
      <c r="A263" s="120"/>
      <c r="B263" s="121" t="str">
        <f t="shared" si="4"/>
        <v/>
      </c>
      <c r="C263" s="122"/>
      <c r="D263" s="123"/>
    </row>
    <row r="264" spans="1:4" ht="15" customHeight="1" x14ac:dyDescent="0.15">
      <c r="A264" s="120"/>
      <c r="B264" s="121" t="str">
        <f t="shared" si="4"/>
        <v/>
      </c>
      <c r="C264" s="122"/>
      <c r="D264" s="123"/>
    </row>
    <row r="265" spans="1:4" ht="15" customHeight="1" x14ac:dyDescent="0.15">
      <c r="A265" s="120"/>
      <c r="B265" s="121" t="str">
        <f t="shared" si="4"/>
        <v/>
      </c>
      <c r="C265" s="122"/>
      <c r="D265" s="123"/>
    </row>
    <row r="266" spans="1:4" ht="15" customHeight="1" x14ac:dyDescent="0.15">
      <c r="A266" s="120"/>
      <c r="B266" s="121" t="str">
        <f t="shared" si="4"/>
        <v/>
      </c>
      <c r="C266" s="122"/>
      <c r="D266" s="123"/>
    </row>
    <row r="267" spans="1:4" ht="15" customHeight="1" x14ac:dyDescent="0.15">
      <c r="A267" s="120"/>
      <c r="B267" s="121" t="str">
        <f t="shared" si="4"/>
        <v/>
      </c>
      <c r="C267" s="122"/>
      <c r="D267" s="123"/>
    </row>
    <row r="268" spans="1:4" ht="15" customHeight="1" x14ac:dyDescent="0.15">
      <c r="A268" s="120"/>
      <c r="B268" s="121" t="str">
        <f t="shared" si="4"/>
        <v/>
      </c>
      <c r="C268" s="122"/>
      <c r="D268" s="123"/>
    </row>
    <row r="269" spans="1:4" ht="15" customHeight="1" x14ac:dyDescent="0.15">
      <c r="A269" s="120"/>
      <c r="B269" s="121" t="str">
        <f t="shared" si="4"/>
        <v/>
      </c>
      <c r="C269" s="122"/>
      <c r="D269" s="123"/>
    </row>
    <row r="270" spans="1:4" ht="15" customHeight="1" x14ac:dyDescent="0.15">
      <c r="A270" s="120"/>
      <c r="B270" s="121" t="str">
        <f t="shared" si="4"/>
        <v/>
      </c>
      <c r="C270" s="122"/>
      <c r="D270" s="123"/>
    </row>
    <row r="271" spans="1:4" ht="15" customHeight="1" x14ac:dyDescent="0.15">
      <c r="A271" s="120"/>
      <c r="B271" s="121" t="str">
        <f t="shared" si="4"/>
        <v/>
      </c>
      <c r="C271" s="122"/>
      <c r="D271" s="123"/>
    </row>
    <row r="272" spans="1:4" ht="15" customHeight="1" x14ac:dyDescent="0.15">
      <c r="A272" s="120"/>
      <c r="B272" s="121" t="str">
        <f t="shared" si="4"/>
        <v/>
      </c>
      <c r="C272" s="122"/>
      <c r="D272" s="123"/>
    </row>
    <row r="273" spans="1:4" ht="15" customHeight="1" x14ac:dyDescent="0.15">
      <c r="A273" s="120"/>
      <c r="B273" s="121" t="str">
        <f t="shared" si="4"/>
        <v/>
      </c>
      <c r="C273" s="122"/>
      <c r="D273" s="123"/>
    </row>
    <row r="274" spans="1:4" ht="15" customHeight="1" x14ac:dyDescent="0.15">
      <c r="A274" s="120"/>
      <c r="B274" s="121" t="str">
        <f t="shared" si="4"/>
        <v/>
      </c>
      <c r="C274" s="122"/>
      <c r="D274" s="123"/>
    </row>
    <row r="275" spans="1:4" ht="15" customHeight="1" x14ac:dyDescent="0.15">
      <c r="A275" s="120"/>
      <c r="B275" s="121" t="str">
        <f t="shared" si="4"/>
        <v/>
      </c>
      <c r="C275" s="122"/>
      <c r="D275" s="123"/>
    </row>
    <row r="276" spans="1:4" ht="15" customHeight="1" x14ac:dyDescent="0.15">
      <c r="A276" s="120"/>
      <c r="B276" s="121" t="str">
        <f t="shared" si="4"/>
        <v/>
      </c>
      <c r="C276" s="122"/>
      <c r="D276" s="123"/>
    </row>
    <row r="277" spans="1:4" ht="15" customHeight="1" x14ac:dyDescent="0.15">
      <c r="A277" s="120"/>
      <c r="B277" s="121" t="str">
        <f t="shared" si="4"/>
        <v/>
      </c>
      <c r="C277" s="122"/>
      <c r="D277" s="123"/>
    </row>
    <row r="278" spans="1:4" ht="15" customHeight="1" x14ac:dyDescent="0.15">
      <c r="A278" s="120"/>
      <c r="B278" s="121" t="str">
        <f t="shared" si="4"/>
        <v/>
      </c>
      <c r="C278" s="122"/>
      <c r="D278" s="123"/>
    </row>
    <row r="279" spans="1:4" ht="15" customHeight="1" x14ac:dyDescent="0.15">
      <c r="A279" s="120"/>
      <c r="B279" s="121" t="str">
        <f t="shared" si="4"/>
        <v/>
      </c>
      <c r="C279" s="122"/>
      <c r="D279" s="123"/>
    </row>
    <row r="280" spans="1:4" ht="15" customHeight="1" x14ac:dyDescent="0.15">
      <c r="A280" s="120"/>
      <c r="B280" s="121" t="str">
        <f t="shared" si="4"/>
        <v/>
      </c>
      <c r="C280" s="122"/>
      <c r="D280" s="123"/>
    </row>
    <row r="281" spans="1:4" ht="15" customHeight="1" x14ac:dyDescent="0.15">
      <c r="A281" s="120"/>
      <c r="B281" s="121" t="str">
        <f t="shared" si="4"/>
        <v/>
      </c>
      <c r="C281" s="122"/>
      <c r="D281" s="123"/>
    </row>
    <row r="282" spans="1:4" ht="15" customHeight="1" x14ac:dyDescent="0.15">
      <c r="A282" s="120"/>
      <c r="B282" s="121" t="str">
        <f t="shared" si="4"/>
        <v/>
      </c>
      <c r="C282" s="122"/>
      <c r="D282" s="123"/>
    </row>
    <row r="283" spans="1:4" ht="15" customHeight="1" x14ac:dyDescent="0.15">
      <c r="A283" s="120"/>
      <c r="B283" s="121" t="str">
        <f t="shared" si="4"/>
        <v/>
      </c>
      <c r="C283" s="122"/>
      <c r="D283" s="123"/>
    </row>
    <row r="284" spans="1:4" ht="15" customHeight="1" x14ac:dyDescent="0.15">
      <c r="A284" s="120"/>
      <c r="B284" s="121" t="str">
        <f t="shared" si="4"/>
        <v/>
      </c>
      <c r="C284" s="122"/>
      <c r="D284" s="123"/>
    </row>
    <row r="285" spans="1:4" ht="15" customHeight="1" x14ac:dyDescent="0.15">
      <c r="A285" s="120"/>
      <c r="B285" s="121" t="str">
        <f t="shared" si="4"/>
        <v/>
      </c>
      <c r="C285" s="122"/>
      <c r="D285" s="123"/>
    </row>
    <row r="286" spans="1:4" ht="15" customHeight="1" x14ac:dyDescent="0.15">
      <c r="A286" s="120"/>
      <c r="B286" s="121" t="str">
        <f t="shared" si="4"/>
        <v/>
      </c>
      <c r="C286" s="122"/>
      <c r="D286" s="123"/>
    </row>
    <row r="287" spans="1:4" ht="15" customHeight="1" x14ac:dyDescent="0.15">
      <c r="A287" s="120"/>
      <c r="B287" s="121" t="str">
        <f t="shared" si="4"/>
        <v/>
      </c>
      <c r="C287" s="122"/>
      <c r="D287" s="123"/>
    </row>
    <row r="288" spans="1:4" ht="15" customHeight="1" x14ac:dyDescent="0.15">
      <c r="A288" s="120"/>
      <c r="B288" s="121" t="str">
        <f t="shared" si="4"/>
        <v/>
      </c>
      <c r="C288" s="122"/>
      <c r="D288" s="123"/>
    </row>
    <row r="289" spans="1:4" ht="15" customHeight="1" x14ac:dyDescent="0.15">
      <c r="A289" s="120"/>
      <c r="B289" s="121" t="str">
        <f t="shared" si="4"/>
        <v/>
      </c>
      <c r="C289" s="122"/>
      <c r="D289" s="123"/>
    </row>
    <row r="290" spans="1:4" ht="15" customHeight="1" x14ac:dyDescent="0.15">
      <c r="A290" s="120"/>
      <c r="B290" s="121" t="str">
        <f t="shared" si="4"/>
        <v/>
      </c>
      <c r="C290" s="122"/>
      <c r="D290" s="123"/>
    </row>
    <row r="291" spans="1:4" ht="15" customHeight="1" x14ac:dyDescent="0.15">
      <c r="A291" s="120"/>
      <c r="B291" s="121" t="str">
        <f t="shared" si="4"/>
        <v/>
      </c>
      <c r="C291" s="122"/>
      <c r="D291" s="123"/>
    </row>
    <row r="292" spans="1:4" ht="15" customHeight="1" x14ac:dyDescent="0.15">
      <c r="A292" s="120"/>
      <c r="B292" s="121" t="str">
        <f t="shared" si="4"/>
        <v/>
      </c>
      <c r="C292" s="122"/>
      <c r="D292" s="123"/>
    </row>
    <row r="293" spans="1:4" ht="15" customHeight="1" x14ac:dyDescent="0.15">
      <c r="A293" s="120"/>
      <c r="B293" s="121" t="str">
        <f t="shared" si="4"/>
        <v/>
      </c>
      <c r="C293" s="122"/>
      <c r="D293" s="123"/>
    </row>
    <row r="294" spans="1:4" ht="15" customHeight="1" x14ac:dyDescent="0.15">
      <c r="A294" s="120"/>
      <c r="B294" s="121" t="str">
        <f t="shared" si="4"/>
        <v/>
      </c>
      <c r="C294" s="122"/>
      <c r="D294" s="123"/>
    </row>
    <row r="295" spans="1:4" ht="15" customHeight="1" x14ac:dyDescent="0.15">
      <c r="A295" s="120"/>
      <c r="B295" s="121" t="str">
        <f t="shared" si="4"/>
        <v/>
      </c>
      <c r="C295" s="122"/>
      <c r="D295" s="123"/>
    </row>
    <row r="296" spans="1:4" ht="15" customHeight="1" x14ac:dyDescent="0.15">
      <c r="A296" s="120"/>
      <c r="B296" s="121" t="str">
        <f t="shared" si="4"/>
        <v/>
      </c>
      <c r="C296" s="122"/>
      <c r="D296" s="123"/>
    </row>
    <row r="297" spans="1:4" ht="15" customHeight="1" x14ac:dyDescent="0.15">
      <c r="A297" s="120"/>
      <c r="B297" s="121" t="str">
        <f t="shared" si="4"/>
        <v/>
      </c>
      <c r="C297" s="122"/>
      <c r="D297" s="123"/>
    </row>
    <row r="298" spans="1:4" ht="15" customHeight="1" x14ac:dyDescent="0.15">
      <c r="A298" s="120"/>
      <c r="B298" s="121" t="str">
        <f t="shared" si="4"/>
        <v/>
      </c>
      <c r="C298" s="122"/>
      <c r="D298" s="123"/>
    </row>
    <row r="299" spans="1:4" ht="15" customHeight="1" x14ac:dyDescent="0.15">
      <c r="A299" s="120"/>
      <c r="B299" s="121" t="str">
        <f t="shared" si="4"/>
        <v/>
      </c>
      <c r="C299" s="122"/>
      <c r="D299" s="123"/>
    </row>
    <row r="300" spans="1:4" ht="15" customHeight="1" x14ac:dyDescent="0.15">
      <c r="A300" s="120"/>
      <c r="B300" s="121" t="str">
        <f t="shared" si="4"/>
        <v/>
      </c>
      <c r="C300" s="122"/>
      <c r="D300" s="123"/>
    </row>
    <row r="301" spans="1:4" ht="15" customHeight="1" x14ac:dyDescent="0.15">
      <c r="A301" s="120"/>
      <c r="B301" s="121" t="str">
        <f t="shared" si="4"/>
        <v/>
      </c>
      <c r="C301" s="122"/>
      <c r="D301" s="123"/>
    </row>
    <row r="302" spans="1:4" ht="15" customHeight="1" x14ac:dyDescent="0.15">
      <c r="A302" s="120"/>
      <c r="B302" s="121" t="str">
        <f t="shared" si="4"/>
        <v/>
      </c>
      <c r="C302" s="122"/>
      <c r="D302" s="123"/>
    </row>
    <row r="303" spans="1:4" ht="15" customHeight="1" x14ac:dyDescent="0.15">
      <c r="A303" s="120"/>
      <c r="B303" s="121" t="str">
        <f t="shared" si="4"/>
        <v/>
      </c>
      <c r="C303" s="122"/>
      <c r="D303" s="123"/>
    </row>
    <row r="304" spans="1:4" ht="15" customHeight="1" x14ac:dyDescent="0.15">
      <c r="A304" s="120"/>
      <c r="B304" s="121" t="str">
        <f t="shared" si="4"/>
        <v/>
      </c>
      <c r="C304" s="122"/>
      <c r="D304" s="123"/>
    </row>
    <row r="305" spans="1:4" ht="15" customHeight="1" x14ac:dyDescent="0.15">
      <c r="A305" s="120"/>
      <c r="B305" s="121" t="str">
        <f t="shared" si="4"/>
        <v/>
      </c>
      <c r="C305" s="122"/>
      <c r="D305" s="123"/>
    </row>
    <row r="306" spans="1:4" ht="15" customHeight="1" x14ac:dyDescent="0.15">
      <c r="A306" s="120"/>
      <c r="B306" s="121" t="str">
        <f t="shared" si="4"/>
        <v/>
      </c>
      <c r="C306" s="122"/>
      <c r="D306" s="123"/>
    </row>
    <row r="307" spans="1:4" ht="15" customHeight="1" x14ac:dyDescent="0.15">
      <c r="A307" s="120"/>
      <c r="B307" s="121" t="str">
        <f t="shared" si="4"/>
        <v/>
      </c>
      <c r="C307" s="122"/>
      <c r="D307" s="123"/>
    </row>
    <row r="308" spans="1:4" ht="15" customHeight="1" x14ac:dyDescent="0.15">
      <c r="A308" s="120"/>
      <c r="B308" s="121" t="str">
        <f t="shared" si="4"/>
        <v/>
      </c>
      <c r="C308" s="122"/>
      <c r="D308" s="123"/>
    </row>
    <row r="309" spans="1:4" ht="15" customHeight="1" x14ac:dyDescent="0.15">
      <c r="A309" s="120"/>
      <c r="B309" s="121" t="str">
        <f t="shared" si="4"/>
        <v/>
      </c>
      <c r="C309" s="122"/>
      <c r="D309" s="123"/>
    </row>
    <row r="310" spans="1:4" ht="15" customHeight="1" x14ac:dyDescent="0.15">
      <c r="A310" s="120"/>
      <c r="B310" s="121" t="str">
        <f t="shared" si="4"/>
        <v/>
      </c>
      <c r="C310" s="122"/>
      <c r="D310" s="123"/>
    </row>
    <row r="311" spans="1:4" ht="15" customHeight="1" x14ac:dyDescent="0.15">
      <c r="A311" s="120"/>
      <c r="B311" s="121" t="str">
        <f t="shared" si="4"/>
        <v/>
      </c>
      <c r="C311" s="122"/>
      <c r="D311" s="123"/>
    </row>
    <row r="312" spans="1:4" ht="15" customHeight="1" x14ac:dyDescent="0.15">
      <c r="A312" s="120"/>
      <c r="B312" s="121" t="str">
        <f t="shared" si="4"/>
        <v/>
      </c>
      <c r="C312" s="122"/>
      <c r="D312" s="123"/>
    </row>
    <row r="313" spans="1:4" ht="15" customHeight="1" x14ac:dyDescent="0.15">
      <c r="A313" s="120"/>
      <c r="B313" s="121" t="str">
        <f t="shared" si="4"/>
        <v/>
      </c>
      <c r="C313" s="122"/>
      <c r="D313" s="123"/>
    </row>
    <row r="314" spans="1:4" ht="15" customHeight="1" x14ac:dyDescent="0.15">
      <c r="A314" s="120"/>
      <c r="B314" s="121" t="str">
        <f t="shared" si="4"/>
        <v/>
      </c>
      <c r="C314" s="122"/>
      <c r="D314" s="123"/>
    </row>
    <row r="315" spans="1:4" ht="15" customHeight="1" x14ac:dyDescent="0.15">
      <c r="A315" s="120"/>
      <c r="B315" s="121" t="str">
        <f t="shared" si="4"/>
        <v/>
      </c>
      <c r="C315" s="122"/>
      <c r="D315" s="123"/>
    </row>
    <row r="316" spans="1:4" ht="15" customHeight="1" x14ac:dyDescent="0.15">
      <c r="A316" s="120"/>
      <c r="B316" s="121" t="str">
        <f t="shared" si="4"/>
        <v/>
      </c>
      <c r="C316" s="122"/>
      <c r="D316" s="123"/>
    </row>
    <row r="317" spans="1:4" ht="15" customHeight="1" x14ac:dyDescent="0.15">
      <c r="A317" s="120"/>
      <c r="B317" s="121" t="str">
        <f t="shared" si="4"/>
        <v/>
      </c>
      <c r="C317" s="122"/>
      <c r="D317" s="123"/>
    </row>
    <row r="318" spans="1:4" ht="15" customHeight="1" x14ac:dyDescent="0.15">
      <c r="A318" s="120"/>
      <c r="B318" s="121" t="str">
        <f t="shared" si="4"/>
        <v/>
      </c>
      <c r="C318" s="122"/>
      <c r="D318" s="123"/>
    </row>
    <row r="319" spans="1:4" ht="15" customHeight="1" x14ac:dyDescent="0.15">
      <c r="A319" s="120"/>
      <c r="B319" s="121" t="str">
        <f t="shared" si="4"/>
        <v/>
      </c>
      <c r="C319" s="122"/>
      <c r="D319" s="123"/>
    </row>
    <row r="320" spans="1:4" ht="15" customHeight="1" x14ac:dyDescent="0.15">
      <c r="A320" s="120"/>
      <c r="B320" s="121" t="str">
        <f t="shared" si="4"/>
        <v/>
      </c>
      <c r="C320" s="122"/>
      <c r="D320" s="123"/>
    </row>
    <row r="321" spans="1:4" ht="15" customHeight="1" x14ac:dyDescent="0.15">
      <c r="A321" s="120"/>
      <c r="B321" s="121" t="str">
        <f t="shared" si="4"/>
        <v/>
      </c>
      <c r="C321" s="122"/>
      <c r="D321" s="123"/>
    </row>
    <row r="322" spans="1:4" ht="15" customHeight="1" x14ac:dyDescent="0.15">
      <c r="A322" s="120"/>
      <c r="B322" s="121" t="str">
        <f t="shared" ref="B322:B323" si="5">IF(A322="","",TEXT(A322,"aaa"))</f>
        <v/>
      </c>
      <c r="C322" s="122"/>
      <c r="D322" s="123"/>
    </row>
    <row r="323" spans="1:4" ht="15" customHeight="1" x14ac:dyDescent="0.15">
      <c r="A323" s="120"/>
      <c r="B323" s="121" t="str">
        <f t="shared" si="5"/>
        <v/>
      </c>
      <c r="C323" s="122"/>
      <c r="D323" s="123"/>
    </row>
  </sheetData>
  <sheetProtection sheet="1" objects="1" scenarios="1" autoFilter="0"/>
  <phoneticPr fontId="22"/>
  <dataValidations count="1">
    <dataValidation type="list" allowBlank="1" showInputMessage="1" showErrorMessage="1" sqref="D2:D323" xr:uid="{00000000-0002-0000-0500-000000000000}">
      <formula1>"休日"</formula1>
      <formula2>0</formula2>
    </dataValidation>
  </dataValidations>
  <hyperlinks>
    <hyperlink ref="G1" r:id="rId1" xr:uid="{00000000-0004-0000-05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pc</cp:lastModifiedBy>
  <cp:revision>2</cp:revision>
  <dcterms:created xsi:type="dcterms:W3CDTF">2004-09-06T12:15:32Z</dcterms:created>
  <dcterms:modified xsi:type="dcterms:W3CDTF">2021-01-18T06:18:37Z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