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315" windowHeight="9390"/>
  </bookViews>
  <sheets>
    <sheet name="売上集計 (4)" sheetId="7" r:id="rId1"/>
  </sheets>
  <calcPr calcId="145621"/>
</workbook>
</file>

<file path=xl/calcChain.xml><?xml version="1.0" encoding="utf-8"?>
<calcChain xmlns="http://schemas.openxmlformats.org/spreadsheetml/2006/main">
  <c r="D16" i="7" l="1"/>
  <c r="D19" i="7"/>
  <c r="D18" i="7"/>
  <c r="D17" i="7"/>
  <c r="D15" i="7"/>
  <c r="D14" i="7"/>
  <c r="D13" i="7"/>
  <c r="D12" i="7"/>
  <c r="D11" i="7"/>
  <c r="D10" i="7"/>
  <c r="D9" i="7"/>
  <c r="D8" i="7"/>
  <c r="D7" i="7"/>
  <c r="D6" i="7"/>
  <c r="D5" i="7"/>
  <c r="E11" i="7"/>
  <c r="Q21" i="7" l="1"/>
  <c r="M21" i="7"/>
  <c r="I21" i="7"/>
  <c r="D21" i="7"/>
  <c r="T19" i="7" s="1"/>
  <c r="C21" i="7"/>
  <c r="T16" i="7" s="1"/>
  <c r="E19" i="7"/>
  <c r="E18" i="7"/>
  <c r="E17" i="7"/>
  <c r="E16" i="7"/>
  <c r="E15" i="7"/>
  <c r="E14" i="7"/>
  <c r="E13" i="7"/>
  <c r="E12" i="7"/>
  <c r="E10" i="7"/>
  <c r="E9" i="7"/>
  <c r="E8" i="7"/>
  <c r="E7" i="7"/>
  <c r="E6" i="7"/>
  <c r="E5" i="7"/>
  <c r="T21" i="7" l="1"/>
  <c r="E21" i="7"/>
</calcChain>
</file>

<file path=xl/sharedStrings.xml><?xml version="1.0" encoding="utf-8"?>
<sst xmlns="http://schemas.openxmlformats.org/spreadsheetml/2006/main" count="56" uniqueCount="42">
  <si>
    <t>生徒名</t>
    <rPh sb="0" eb="2">
      <t>セイト</t>
    </rPh>
    <rPh sb="2" eb="3">
      <t>メイ</t>
    </rPh>
    <phoneticPr fontId="1"/>
  </si>
  <si>
    <t>金額</t>
    <rPh sb="0" eb="2">
      <t>キンガク</t>
    </rPh>
    <phoneticPr fontId="1"/>
  </si>
  <si>
    <t>講師料</t>
    <rPh sb="0" eb="2">
      <t>コウシ</t>
    </rPh>
    <rPh sb="2" eb="3">
      <t>リョウ</t>
    </rPh>
    <phoneticPr fontId="1"/>
  </si>
  <si>
    <t>スタジオ料</t>
    <rPh sb="4" eb="5">
      <t>リョウ</t>
    </rPh>
    <phoneticPr fontId="1"/>
  </si>
  <si>
    <t>小計</t>
    <rPh sb="0" eb="2">
      <t>ショウケイ</t>
    </rPh>
    <phoneticPr fontId="1"/>
  </si>
  <si>
    <t>～</t>
    <phoneticPr fontId="1"/>
  </si>
  <si>
    <t>月謝（スタジオレンタル料）</t>
    <rPh sb="0" eb="2">
      <t>ゲッシャ</t>
    </rPh>
    <rPh sb="11" eb="12">
      <t>リョウ</t>
    </rPh>
    <phoneticPr fontId="1"/>
  </si>
  <si>
    <t>入・休会費</t>
    <rPh sb="0" eb="1">
      <t>ニュウ</t>
    </rPh>
    <rPh sb="2" eb="4">
      <t>キュウカイ</t>
    </rPh>
    <rPh sb="4" eb="5">
      <t>ヒ</t>
    </rPh>
    <phoneticPr fontId="1"/>
  </si>
  <si>
    <t>合奏団費・その他</t>
    <rPh sb="0" eb="3">
      <t>ガッソウダン</t>
    </rPh>
    <rPh sb="3" eb="4">
      <t>ヒ</t>
    </rPh>
    <rPh sb="7" eb="8">
      <t>タ</t>
    </rPh>
    <phoneticPr fontId="1"/>
  </si>
  <si>
    <t>発表会費</t>
    <rPh sb="0" eb="2">
      <t>ハッピョウ</t>
    </rPh>
    <rPh sb="2" eb="3">
      <t>カイ</t>
    </rPh>
    <rPh sb="3" eb="4">
      <t>ヒ</t>
    </rPh>
    <phoneticPr fontId="1"/>
  </si>
  <si>
    <t>入金合計</t>
    <rPh sb="0" eb="2">
      <t>ニュウキン</t>
    </rPh>
    <rPh sb="2" eb="4">
      <t>ゴウケイ</t>
    </rPh>
    <phoneticPr fontId="1"/>
  </si>
  <si>
    <t>売上</t>
    <rPh sb="0" eb="2">
      <t>ウリアゲ</t>
    </rPh>
    <phoneticPr fontId="1"/>
  </si>
  <si>
    <t>期間：</t>
    <rPh sb="0" eb="2">
      <t>キカン</t>
    </rPh>
    <phoneticPr fontId="1"/>
  </si>
  <si>
    <t>日付</t>
    <rPh sb="0" eb="2">
      <t>ヒヅケ</t>
    </rPh>
    <phoneticPr fontId="1"/>
  </si>
  <si>
    <t>No.01</t>
    <phoneticPr fontId="1"/>
  </si>
  <si>
    <t>小山郡</t>
    <rPh sb="0" eb="2">
      <t>コヤマ</t>
    </rPh>
    <rPh sb="2" eb="3">
      <t>グン</t>
    </rPh>
    <phoneticPr fontId="1"/>
  </si>
  <si>
    <t>木田剛</t>
    <rPh sb="0" eb="2">
      <t>キダ</t>
    </rPh>
    <rPh sb="2" eb="3">
      <t>ツヨシ</t>
    </rPh>
    <phoneticPr fontId="1"/>
  </si>
  <si>
    <t>大山邦子</t>
    <rPh sb="0" eb="2">
      <t>オオヤマ</t>
    </rPh>
    <rPh sb="2" eb="4">
      <t>クニコ</t>
    </rPh>
    <phoneticPr fontId="1"/>
  </si>
  <si>
    <t>宮田節子</t>
    <rPh sb="0" eb="2">
      <t>ミヤタ</t>
    </rPh>
    <rPh sb="2" eb="4">
      <t>セツコ</t>
    </rPh>
    <phoneticPr fontId="1"/>
  </si>
  <si>
    <t>三原舟</t>
    <rPh sb="0" eb="2">
      <t>ミハラ</t>
    </rPh>
    <rPh sb="2" eb="3">
      <t>フネ</t>
    </rPh>
    <phoneticPr fontId="1"/>
  </si>
  <si>
    <t>２回コース</t>
    <rPh sb="1" eb="2">
      <t>カイ</t>
    </rPh>
    <phoneticPr fontId="1"/>
  </si>
  <si>
    <t>４回コース</t>
    <rPh sb="1" eb="2">
      <t>カイ</t>
    </rPh>
    <phoneticPr fontId="1"/>
  </si>
  <si>
    <t>Vo ４回コース</t>
  </si>
  <si>
    <t>Vo ４回コース</t>
    <rPh sb="4" eb="5">
      <t>カイ</t>
    </rPh>
    <phoneticPr fontId="1"/>
  </si>
  <si>
    <t>６回コース</t>
    <rPh sb="1" eb="2">
      <t>カイ</t>
    </rPh>
    <phoneticPr fontId="1"/>
  </si>
  <si>
    <t>８回コース</t>
    <rPh sb="1" eb="2">
      <t>カイ</t>
    </rPh>
    <phoneticPr fontId="1"/>
  </si>
  <si>
    <t>回数割（１回）</t>
    <rPh sb="0" eb="2">
      <t>カイスウ</t>
    </rPh>
    <rPh sb="2" eb="3">
      <t>ワリ</t>
    </rPh>
    <rPh sb="5" eb="6">
      <t>カイ</t>
    </rPh>
    <phoneticPr fontId="1"/>
  </si>
  <si>
    <t>回数割（２回）</t>
    <rPh sb="0" eb="2">
      <t>カイスウ</t>
    </rPh>
    <rPh sb="2" eb="3">
      <t>ワリ</t>
    </rPh>
    <rPh sb="5" eb="6">
      <t>カイ</t>
    </rPh>
    <phoneticPr fontId="1"/>
  </si>
  <si>
    <t>回数割（３回）</t>
    <rPh sb="0" eb="2">
      <t>カイスウ</t>
    </rPh>
    <rPh sb="2" eb="3">
      <t>ワリ</t>
    </rPh>
    <rPh sb="5" eb="6">
      <t>カイ</t>
    </rPh>
    <phoneticPr fontId="1"/>
  </si>
  <si>
    <t>回数割（Vo １回）</t>
    <rPh sb="0" eb="2">
      <t>カイスウ</t>
    </rPh>
    <rPh sb="2" eb="3">
      <t>ワリ</t>
    </rPh>
    <rPh sb="8" eb="9">
      <t>カイ</t>
    </rPh>
    <phoneticPr fontId="1"/>
  </si>
  <si>
    <t>回数割（Vo ２回）</t>
    <rPh sb="0" eb="2">
      <t>カイスウ</t>
    </rPh>
    <rPh sb="2" eb="3">
      <t>ワリ</t>
    </rPh>
    <rPh sb="8" eb="9">
      <t>カイ</t>
    </rPh>
    <phoneticPr fontId="1"/>
  </si>
  <si>
    <t>稲岡クラス</t>
    <rPh sb="0" eb="2">
      <t>イナオカ</t>
    </rPh>
    <phoneticPr fontId="1"/>
  </si>
  <si>
    <t>コース</t>
    <phoneticPr fontId="1"/>
  </si>
  <si>
    <t>料金</t>
    <rPh sb="0" eb="2">
      <t>リョウキン</t>
    </rPh>
    <phoneticPr fontId="1"/>
  </si>
  <si>
    <t>橘智子</t>
    <rPh sb="0" eb="1">
      <t>タチバナ</t>
    </rPh>
    <rPh sb="1" eb="3">
      <t>サトコ</t>
    </rPh>
    <phoneticPr fontId="1"/>
  </si>
  <si>
    <t>森菜都美</t>
    <rPh sb="0" eb="1">
      <t>モリ</t>
    </rPh>
    <rPh sb="1" eb="2">
      <t>ナ</t>
    </rPh>
    <rPh sb="2" eb="3">
      <t>ミヤコ</t>
    </rPh>
    <rPh sb="3" eb="4">
      <t>ミ</t>
    </rPh>
    <phoneticPr fontId="1"/>
  </si>
  <si>
    <t>大久保茂子</t>
    <rPh sb="0" eb="3">
      <t>オオクボ</t>
    </rPh>
    <rPh sb="3" eb="5">
      <t>シゲコ</t>
    </rPh>
    <phoneticPr fontId="1"/>
  </si>
  <si>
    <t>佐藤望</t>
    <rPh sb="0" eb="2">
      <t>サトウ</t>
    </rPh>
    <rPh sb="2" eb="3">
      <t>ノゾミ</t>
    </rPh>
    <phoneticPr fontId="1"/>
  </si>
  <si>
    <t>税込</t>
    <rPh sb="0" eb="2">
      <t>ゼイコミ</t>
    </rPh>
    <phoneticPr fontId="1"/>
  </si>
  <si>
    <t>斉藤クラス</t>
    <rPh sb="0" eb="2">
      <t>サイトウ</t>
    </rPh>
    <phoneticPr fontId="1"/>
  </si>
  <si>
    <t>中村那乃</t>
    <rPh sb="0" eb="2">
      <t>ナカムラ</t>
    </rPh>
    <rPh sb="2" eb="3">
      <t>ナ</t>
    </rPh>
    <rPh sb="3" eb="4">
      <t>ノ</t>
    </rPh>
    <phoneticPr fontId="1"/>
  </si>
  <si>
    <t>黒木成実</t>
    <rPh sb="0" eb="2">
      <t>クロキ</t>
    </rPh>
    <rPh sb="2" eb="4">
      <t>ナルミ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</si>
</sst>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&quot;¥&quot;#,##0_);[Red]\(&quot;¥&quot;#,##0\)"/>
    <numFmt numFmtId="177" formatCode="m/d;@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5" fontId="0" fillId="0" borderId="1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5" xfId="0" applyNumberForma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workbookViewId="0">
      <selection activeCell="E2" sqref="E2"/>
    </sheetView>
  </sheetViews>
  <sheetFormatPr defaultRowHeight="13.5" x14ac:dyDescent="0.15"/>
  <cols>
    <col min="1" max="1" width="5" style="1" customWidth="1"/>
    <col min="2" max="2" width="10" customWidth="1"/>
    <col min="3" max="3" width="9.5" style="6" bestFit="1" customWidth="1"/>
    <col min="4" max="4" width="9" style="6"/>
    <col min="5" max="5" width="9.5" style="6" bestFit="1" customWidth="1"/>
    <col min="6" max="6" width="2.5" customWidth="1"/>
    <col min="7" max="7" width="5" style="1" customWidth="1"/>
    <col min="8" max="8" width="10" customWidth="1"/>
    <col min="9" max="9" width="9.5" style="6" customWidth="1"/>
    <col min="10" max="10" width="2.5" customWidth="1"/>
    <col min="11" max="11" width="5" customWidth="1"/>
    <col min="12" max="12" width="10" customWidth="1"/>
    <col min="13" max="13" width="9.5" style="6" customWidth="1"/>
    <col min="14" max="14" width="2.5" customWidth="1"/>
    <col min="15" max="15" width="5" customWidth="1"/>
    <col min="16" max="16" width="10" customWidth="1"/>
    <col min="17" max="17" width="9.5" style="6" customWidth="1"/>
    <col min="18" max="18" width="2.5" customWidth="1"/>
    <col min="20" max="20" width="11.25" style="12" customWidth="1"/>
    <col min="21" max="21" width="5" customWidth="1"/>
    <col min="22" max="22" width="14" customWidth="1"/>
  </cols>
  <sheetData>
    <row r="1" spans="1:25" x14ac:dyDescent="0.15">
      <c r="A1" s="22" t="s">
        <v>14</v>
      </c>
    </row>
    <row r="2" spans="1:25" x14ac:dyDescent="0.15">
      <c r="B2" s="11" t="s">
        <v>12</v>
      </c>
      <c r="C2" s="28">
        <v>42095</v>
      </c>
      <c r="D2" s="10" t="s">
        <v>5</v>
      </c>
      <c r="E2" s="29">
        <v>42099</v>
      </c>
      <c r="V2" s="3" t="s">
        <v>32</v>
      </c>
      <c r="W2" s="3" t="s">
        <v>33</v>
      </c>
      <c r="X2" s="27" t="s">
        <v>38</v>
      </c>
      <c r="Y2" s="3" t="s">
        <v>2</v>
      </c>
    </row>
    <row r="3" spans="1:25" x14ac:dyDescent="0.15">
      <c r="A3" s="24" t="s">
        <v>6</v>
      </c>
      <c r="B3" s="24"/>
      <c r="C3" s="24"/>
      <c r="D3" s="24"/>
      <c r="E3" s="24"/>
      <c r="G3" s="24" t="s">
        <v>7</v>
      </c>
      <c r="H3" s="24"/>
      <c r="I3" s="24"/>
      <c r="K3" s="24" t="s">
        <v>8</v>
      </c>
      <c r="L3" s="24"/>
      <c r="M3" s="24"/>
      <c r="O3" s="24" t="s">
        <v>9</v>
      </c>
      <c r="P3" s="24"/>
      <c r="Q3" s="24"/>
      <c r="V3" s="3"/>
      <c r="W3" s="25">
        <v>0</v>
      </c>
      <c r="X3" s="25">
        <v>0</v>
      </c>
      <c r="Y3" s="25">
        <v>0</v>
      </c>
    </row>
    <row r="4" spans="1:25" s="1" customFormat="1" x14ac:dyDescent="0.15">
      <c r="A4" s="3" t="s">
        <v>13</v>
      </c>
      <c r="B4" s="3" t="s">
        <v>0</v>
      </c>
      <c r="C4" s="7" t="s">
        <v>1</v>
      </c>
      <c r="D4" s="7" t="s">
        <v>2</v>
      </c>
      <c r="E4" s="7" t="s">
        <v>3</v>
      </c>
      <c r="G4" s="3" t="s">
        <v>13</v>
      </c>
      <c r="H4" s="3" t="s">
        <v>0</v>
      </c>
      <c r="I4" s="7" t="s">
        <v>1</v>
      </c>
      <c r="K4" s="3" t="s">
        <v>13</v>
      </c>
      <c r="L4" s="3" t="s">
        <v>0</v>
      </c>
      <c r="M4" s="7" t="s">
        <v>1</v>
      </c>
      <c r="O4" s="3" t="s">
        <v>13</v>
      </c>
      <c r="P4" s="3" t="s">
        <v>0</v>
      </c>
      <c r="Q4" s="7" t="s">
        <v>1</v>
      </c>
      <c r="T4" s="12"/>
      <c r="V4" s="2" t="s">
        <v>21</v>
      </c>
      <c r="W4" s="25">
        <v>10000</v>
      </c>
      <c r="X4" s="25">
        <v>10800</v>
      </c>
      <c r="Y4" s="25">
        <v>4000</v>
      </c>
    </row>
    <row r="5" spans="1:25" x14ac:dyDescent="0.15">
      <c r="A5" s="19">
        <v>42095</v>
      </c>
      <c r="B5" s="2" t="s">
        <v>15</v>
      </c>
      <c r="C5" s="8">
        <v>10800</v>
      </c>
      <c r="D5" s="8">
        <f>VLOOKUP(C5,X3:Y21,2,FALSE)</f>
        <v>4000</v>
      </c>
      <c r="E5" s="8">
        <f t="shared" ref="E5:E19" si="0">C5-D5</f>
        <v>6800</v>
      </c>
      <c r="G5" s="3"/>
      <c r="H5" s="2"/>
      <c r="I5" s="8"/>
      <c r="K5" s="3"/>
      <c r="L5" s="2"/>
      <c r="M5" s="8"/>
      <c r="O5" s="3"/>
      <c r="P5" s="2"/>
      <c r="Q5" s="8"/>
      <c r="V5" s="2"/>
      <c r="W5" s="2">
        <v>8000</v>
      </c>
      <c r="X5" s="25">
        <v>8600</v>
      </c>
      <c r="Y5" s="2">
        <v>4000</v>
      </c>
    </row>
    <row r="6" spans="1:25" x14ac:dyDescent="0.15">
      <c r="A6" s="19">
        <v>42095</v>
      </c>
      <c r="B6" s="2" t="s">
        <v>16</v>
      </c>
      <c r="C6" s="8">
        <v>10800</v>
      </c>
      <c r="D6" s="8">
        <f>VLOOKUP(C6,X3:Y21,2,FALSE)</f>
        <v>4000</v>
      </c>
      <c r="E6" s="8">
        <f t="shared" si="0"/>
        <v>6800</v>
      </c>
      <c r="G6" s="3"/>
      <c r="H6" s="2"/>
      <c r="I6" s="8"/>
      <c r="K6" s="3"/>
      <c r="L6" s="2"/>
      <c r="M6" s="8"/>
      <c r="O6" s="3"/>
      <c r="P6" s="2"/>
      <c r="Q6" s="8"/>
      <c r="V6" s="2" t="s">
        <v>20</v>
      </c>
      <c r="W6" s="2">
        <v>7500</v>
      </c>
      <c r="X6" s="25">
        <v>8100</v>
      </c>
      <c r="Y6" s="2">
        <v>2000</v>
      </c>
    </row>
    <row r="7" spans="1:25" x14ac:dyDescent="0.15">
      <c r="A7" s="19">
        <v>42095</v>
      </c>
      <c r="B7" s="2" t="s">
        <v>17</v>
      </c>
      <c r="C7" s="8">
        <v>10800</v>
      </c>
      <c r="D7" s="8">
        <f>VLOOKUP(C7,X3:Y21,2,FALSE)</f>
        <v>4000</v>
      </c>
      <c r="E7" s="8">
        <f t="shared" si="0"/>
        <v>6800</v>
      </c>
      <c r="G7" s="3"/>
      <c r="H7" s="2"/>
      <c r="I7" s="8"/>
      <c r="K7" s="3"/>
      <c r="L7" s="2"/>
      <c r="M7" s="8"/>
      <c r="O7" s="3"/>
      <c r="P7" s="2"/>
      <c r="Q7" s="8"/>
      <c r="V7" s="2"/>
      <c r="W7" s="26">
        <v>5500</v>
      </c>
      <c r="X7" s="25">
        <v>5900</v>
      </c>
      <c r="Y7" s="2">
        <v>2000</v>
      </c>
    </row>
    <row r="8" spans="1:25" x14ac:dyDescent="0.15">
      <c r="A8" s="19">
        <v>42095</v>
      </c>
      <c r="B8" s="2" t="s">
        <v>18</v>
      </c>
      <c r="C8" s="8">
        <v>13000</v>
      </c>
      <c r="D8" s="8">
        <f>VLOOKUP(C8,X3:Y21,2,FALSE)</f>
        <v>6000</v>
      </c>
      <c r="E8" s="8">
        <f t="shared" si="0"/>
        <v>7000</v>
      </c>
      <c r="G8" s="3"/>
      <c r="H8" s="2"/>
      <c r="I8" s="8"/>
      <c r="K8" s="3"/>
      <c r="L8" s="2"/>
      <c r="M8" s="8"/>
      <c r="O8" s="3"/>
      <c r="P8" s="2"/>
      <c r="Q8" s="8"/>
      <c r="V8" s="2" t="s">
        <v>24</v>
      </c>
      <c r="W8" s="2">
        <v>14000</v>
      </c>
      <c r="X8" s="25">
        <v>15100</v>
      </c>
      <c r="Y8" s="2">
        <v>6000</v>
      </c>
    </row>
    <row r="9" spans="1:25" x14ac:dyDescent="0.15">
      <c r="A9" s="19">
        <v>42097</v>
      </c>
      <c r="B9" s="2" t="s">
        <v>19</v>
      </c>
      <c r="C9" s="8">
        <v>14000</v>
      </c>
      <c r="D9" s="8">
        <f>VLOOKUP(C9,X3:Y21,2,FALSE)</f>
        <v>5300</v>
      </c>
      <c r="E9" s="8">
        <f t="shared" si="0"/>
        <v>8700</v>
      </c>
      <c r="G9" s="3"/>
      <c r="H9" s="2"/>
      <c r="I9" s="8"/>
      <c r="K9" s="3"/>
      <c r="L9" s="2"/>
      <c r="M9" s="8"/>
      <c r="O9" s="3"/>
      <c r="P9" s="2"/>
      <c r="Q9" s="8"/>
      <c r="V9" s="2"/>
      <c r="W9" s="26">
        <v>12000</v>
      </c>
      <c r="X9" s="25">
        <v>12900</v>
      </c>
      <c r="Y9" s="2">
        <v>6000</v>
      </c>
    </row>
    <row r="10" spans="1:25" x14ac:dyDescent="0.15">
      <c r="A10" s="19">
        <v>42097</v>
      </c>
      <c r="B10" s="2" t="s">
        <v>34</v>
      </c>
      <c r="C10" s="8">
        <v>10800</v>
      </c>
      <c r="D10" s="8">
        <f>VLOOKUP(C10,X3:Y21,2,FALSE)</f>
        <v>4000</v>
      </c>
      <c r="E10" s="8">
        <f t="shared" si="0"/>
        <v>6800</v>
      </c>
      <c r="G10" s="3"/>
      <c r="H10" s="2"/>
      <c r="I10" s="8"/>
      <c r="K10" s="3"/>
      <c r="L10" s="2"/>
      <c r="M10" s="8"/>
      <c r="O10" s="3"/>
      <c r="P10" s="2"/>
      <c r="Q10" s="8"/>
      <c r="V10" s="2" t="s">
        <v>25</v>
      </c>
      <c r="W10" s="2">
        <v>18000</v>
      </c>
      <c r="X10" s="25">
        <v>19400</v>
      </c>
      <c r="Y10" s="2">
        <v>8000</v>
      </c>
    </row>
    <row r="11" spans="1:25" x14ac:dyDescent="0.15">
      <c r="A11" s="19">
        <v>42097</v>
      </c>
      <c r="B11" s="2" t="s">
        <v>35</v>
      </c>
      <c r="C11" s="8">
        <v>14000</v>
      </c>
      <c r="D11" s="8">
        <f>VLOOKUP(C11,X3:Y21,2,FALSE)</f>
        <v>5300</v>
      </c>
      <c r="E11" s="8">
        <f t="shared" si="0"/>
        <v>8700</v>
      </c>
      <c r="G11" s="3"/>
      <c r="H11" s="2"/>
      <c r="I11" s="8"/>
      <c r="K11" s="3"/>
      <c r="L11" s="2"/>
      <c r="M11" s="8"/>
      <c r="O11" s="3"/>
      <c r="P11" s="2"/>
      <c r="Q11" s="8"/>
      <c r="V11" s="2"/>
      <c r="W11" s="26">
        <v>16000</v>
      </c>
      <c r="X11" s="25">
        <v>17200</v>
      </c>
      <c r="Y11" s="2">
        <v>8000</v>
      </c>
    </row>
    <row r="12" spans="1:25" x14ac:dyDescent="0.15">
      <c r="A12" s="19"/>
      <c r="B12" s="2"/>
      <c r="C12" s="8">
        <v>14000</v>
      </c>
      <c r="D12" s="8">
        <f>VLOOKUP(C12,X3:Y21,2,FALSE)</f>
        <v>5300</v>
      </c>
      <c r="E12" s="8">
        <f t="shared" si="0"/>
        <v>8700</v>
      </c>
      <c r="G12" s="3"/>
      <c r="H12" s="2"/>
      <c r="I12" s="8"/>
      <c r="K12" s="3"/>
      <c r="L12" s="2"/>
      <c r="M12" s="8"/>
      <c r="O12" s="3"/>
      <c r="P12" s="2"/>
      <c r="Q12" s="8"/>
      <c r="V12" s="2" t="s">
        <v>26</v>
      </c>
      <c r="W12" s="26">
        <v>2000</v>
      </c>
      <c r="X12" s="25">
        <v>2160</v>
      </c>
      <c r="Y12" s="26">
        <v>1000</v>
      </c>
    </row>
    <row r="13" spans="1:25" x14ac:dyDescent="0.15">
      <c r="A13" s="19">
        <v>42097</v>
      </c>
      <c r="B13" s="2" t="s">
        <v>36</v>
      </c>
      <c r="C13" s="8">
        <v>10800</v>
      </c>
      <c r="D13" s="8">
        <f>VLOOKUP(C13,X3:Y21,2,FALSE)</f>
        <v>4000</v>
      </c>
      <c r="E13" s="8">
        <f t="shared" si="0"/>
        <v>6800</v>
      </c>
      <c r="G13" s="3"/>
      <c r="H13" s="2"/>
      <c r="I13" s="8"/>
      <c r="K13" s="3"/>
      <c r="L13" s="2"/>
      <c r="M13" s="8"/>
      <c r="O13" s="3"/>
      <c r="P13" s="2"/>
      <c r="Q13" s="8"/>
      <c r="V13" s="2" t="s">
        <v>27</v>
      </c>
      <c r="W13" s="26">
        <v>4000</v>
      </c>
      <c r="X13" s="25">
        <v>4300</v>
      </c>
      <c r="Y13" s="26">
        <v>2000</v>
      </c>
    </row>
    <row r="14" spans="1:25" x14ac:dyDescent="0.15">
      <c r="A14" s="19">
        <v>42097</v>
      </c>
      <c r="B14" s="2" t="s">
        <v>37</v>
      </c>
      <c r="C14" s="8">
        <v>8600</v>
      </c>
      <c r="D14" s="8">
        <f>VLOOKUP(C14,X3:Y21,2,FALSE)</f>
        <v>4000</v>
      </c>
      <c r="E14" s="8">
        <f t="shared" si="0"/>
        <v>4600</v>
      </c>
      <c r="G14" s="3"/>
      <c r="H14" s="2"/>
      <c r="I14" s="8"/>
      <c r="K14" s="3"/>
      <c r="L14" s="2"/>
      <c r="M14" s="8"/>
      <c r="O14" s="3"/>
      <c r="P14" s="2"/>
      <c r="Q14" s="8"/>
      <c r="V14" s="2" t="s">
        <v>28</v>
      </c>
      <c r="W14" s="26">
        <v>6000</v>
      </c>
      <c r="X14" s="25">
        <v>6400</v>
      </c>
      <c r="Y14" s="26">
        <v>3000</v>
      </c>
    </row>
    <row r="15" spans="1:25" ht="14.25" thickBot="1" x14ac:dyDescent="0.2">
      <c r="A15" s="19">
        <v>42098</v>
      </c>
      <c r="B15" s="2" t="s">
        <v>40</v>
      </c>
      <c r="C15" s="8">
        <v>8600</v>
      </c>
      <c r="D15" s="8">
        <f>VLOOKUP(C15,X3:Y21,2,FALSE)</f>
        <v>4000</v>
      </c>
      <c r="E15" s="8">
        <f t="shared" si="0"/>
        <v>4600</v>
      </c>
      <c r="G15" s="3"/>
      <c r="H15" s="2"/>
      <c r="I15" s="8"/>
      <c r="K15" s="3"/>
      <c r="L15" s="2"/>
      <c r="M15" s="8"/>
      <c r="O15" s="3"/>
      <c r="P15" s="2"/>
      <c r="Q15" s="8"/>
      <c r="V15" s="2" t="s">
        <v>23</v>
      </c>
      <c r="W15" s="2">
        <v>14000</v>
      </c>
      <c r="X15" s="25">
        <v>15100</v>
      </c>
      <c r="Y15" s="2">
        <v>5300</v>
      </c>
    </row>
    <row r="16" spans="1:25" ht="14.25" thickBot="1" x14ac:dyDescent="0.2">
      <c r="A16" s="19">
        <v>42099</v>
      </c>
      <c r="B16" s="2" t="s">
        <v>41</v>
      </c>
      <c r="C16" s="8">
        <v>8600</v>
      </c>
      <c r="D16" s="8">
        <f>VLOOKUP(C16,X3:Y21,2,FALSE)</f>
        <v>4000</v>
      </c>
      <c r="E16" s="8">
        <f t="shared" si="0"/>
        <v>4600</v>
      </c>
      <c r="G16" s="3"/>
      <c r="H16" s="2"/>
      <c r="I16" s="8"/>
      <c r="K16" s="3"/>
      <c r="L16" s="2"/>
      <c r="M16" s="8"/>
      <c r="O16" s="3"/>
      <c r="P16" s="2"/>
      <c r="Q16" s="8"/>
      <c r="S16" s="20" t="s">
        <v>10</v>
      </c>
      <c r="T16" s="21">
        <f>C21+I21+M21+Q21</f>
        <v>134800</v>
      </c>
      <c r="V16" s="2" t="s">
        <v>22</v>
      </c>
      <c r="W16" s="2">
        <v>13300</v>
      </c>
      <c r="X16" s="25">
        <v>14300</v>
      </c>
      <c r="Y16" s="2">
        <v>5300</v>
      </c>
    </row>
    <row r="17" spans="1:25" x14ac:dyDescent="0.15">
      <c r="A17" s="19"/>
      <c r="B17" s="2"/>
      <c r="C17" s="8"/>
      <c r="D17" s="8">
        <f>VLOOKUP(C17,X3:Y21,2,FALSE)</f>
        <v>0</v>
      </c>
      <c r="E17" s="8">
        <f t="shared" si="0"/>
        <v>0</v>
      </c>
      <c r="G17" s="3"/>
      <c r="H17" s="2"/>
      <c r="I17" s="8"/>
      <c r="K17" s="3"/>
      <c r="L17" s="2"/>
      <c r="M17" s="8"/>
      <c r="O17" s="3"/>
      <c r="P17" s="2"/>
      <c r="Q17" s="8"/>
      <c r="S17" s="1"/>
      <c r="V17" s="2"/>
      <c r="W17" s="26">
        <v>11300</v>
      </c>
      <c r="X17" s="25">
        <v>12200</v>
      </c>
      <c r="Y17" s="2">
        <v>5300</v>
      </c>
    </row>
    <row r="18" spans="1:25" x14ac:dyDescent="0.15">
      <c r="A18" s="19"/>
      <c r="B18" s="2"/>
      <c r="C18" s="8"/>
      <c r="D18" s="8">
        <f>VLOOKUP(C18,X3:Y21,2,FALSE)</f>
        <v>0</v>
      </c>
      <c r="E18" s="8">
        <f t="shared" si="0"/>
        <v>0</v>
      </c>
      <c r="G18" s="3"/>
      <c r="H18" s="2"/>
      <c r="I18" s="8"/>
      <c r="K18" s="3"/>
      <c r="L18" s="2"/>
      <c r="M18" s="8"/>
      <c r="O18" s="3"/>
      <c r="P18" s="2"/>
      <c r="Q18" s="8"/>
      <c r="V18" s="2" t="s">
        <v>29</v>
      </c>
      <c r="W18" s="26">
        <v>2600</v>
      </c>
      <c r="X18" s="25">
        <v>2800</v>
      </c>
      <c r="Y18" s="26">
        <v>1300</v>
      </c>
    </row>
    <row r="19" spans="1:25" x14ac:dyDescent="0.15">
      <c r="A19" s="19"/>
      <c r="B19" s="2"/>
      <c r="C19" s="8"/>
      <c r="D19" s="8">
        <f>VLOOKUP(C19,X3:Y21,2,FALSE)</f>
        <v>0</v>
      </c>
      <c r="E19" s="8">
        <f t="shared" si="0"/>
        <v>0</v>
      </c>
      <c r="G19" s="3"/>
      <c r="H19" s="2"/>
      <c r="I19" s="8"/>
      <c r="K19" s="3"/>
      <c r="L19" s="2"/>
      <c r="M19" s="8"/>
      <c r="O19" s="3"/>
      <c r="P19" s="2"/>
      <c r="Q19" s="8"/>
      <c r="S19" s="3" t="s">
        <v>2</v>
      </c>
      <c r="T19" s="13">
        <f>D21</f>
        <v>53900</v>
      </c>
      <c r="V19" s="2" t="s">
        <v>30</v>
      </c>
      <c r="W19" s="26">
        <v>5300</v>
      </c>
      <c r="X19" s="25">
        <v>5700</v>
      </c>
      <c r="Y19" s="26">
        <v>2600</v>
      </c>
    </row>
    <row r="20" spans="1:25" x14ac:dyDescent="0.15">
      <c r="A20" s="4"/>
      <c r="B20" s="5"/>
      <c r="C20" s="9"/>
      <c r="D20" s="9"/>
      <c r="E20" s="9"/>
      <c r="G20" s="4"/>
      <c r="H20" s="5"/>
      <c r="I20" s="9"/>
      <c r="K20" s="4"/>
      <c r="L20" s="5"/>
      <c r="M20" s="9"/>
      <c r="O20" s="4"/>
      <c r="P20" s="5"/>
      <c r="Q20" s="9"/>
      <c r="V20" s="2" t="s">
        <v>31</v>
      </c>
      <c r="W20" s="2"/>
      <c r="X20" s="2">
        <v>13000</v>
      </c>
      <c r="Y20" s="2">
        <v>6000</v>
      </c>
    </row>
    <row r="21" spans="1:25" x14ac:dyDescent="0.15">
      <c r="A21" s="23" t="s">
        <v>4</v>
      </c>
      <c r="B21" s="23"/>
      <c r="C21" s="8">
        <f>SUM(C5:C19)</f>
        <v>134800</v>
      </c>
      <c r="D21" s="8">
        <f>SUM(D5:D19)</f>
        <v>53900</v>
      </c>
      <c r="E21" s="8">
        <f>SUM(E5:E19)</f>
        <v>80900</v>
      </c>
      <c r="G21" s="23" t="s">
        <v>4</v>
      </c>
      <c r="H21" s="23"/>
      <c r="I21" s="8">
        <f>SUM(I5:I19)</f>
        <v>0</v>
      </c>
      <c r="K21" s="23" t="s">
        <v>4</v>
      </c>
      <c r="L21" s="23"/>
      <c r="M21" s="8">
        <f>SUM(M5:M19)</f>
        <v>0</v>
      </c>
      <c r="O21" s="23" t="s">
        <v>4</v>
      </c>
      <c r="P21" s="23"/>
      <c r="Q21" s="8">
        <f>SUM(Q5:Q19)</f>
        <v>0</v>
      </c>
      <c r="S21" s="3" t="s">
        <v>11</v>
      </c>
      <c r="T21" s="13">
        <f>T16-T19</f>
        <v>80900</v>
      </c>
      <c r="V21" s="26" t="s">
        <v>39</v>
      </c>
      <c r="W21" s="2"/>
      <c r="X21" s="26">
        <v>14000</v>
      </c>
      <c r="Y21" s="26">
        <v>5300</v>
      </c>
    </row>
    <row r="22" spans="1:25" ht="14.25" thickBot="1" x14ac:dyDescent="0.2">
      <c r="A22" s="14"/>
      <c r="B22" s="15"/>
      <c r="C22" s="18"/>
      <c r="D22" s="16"/>
      <c r="E22" s="16"/>
      <c r="F22" s="15"/>
      <c r="G22" s="15"/>
      <c r="H22" s="15"/>
      <c r="I22" s="16"/>
      <c r="J22" s="15"/>
      <c r="K22" s="15"/>
      <c r="L22" s="15"/>
      <c r="M22" s="16"/>
      <c r="N22" s="15"/>
      <c r="O22" s="15"/>
      <c r="P22" s="15"/>
      <c r="Q22" s="16"/>
      <c r="R22" s="15"/>
      <c r="S22" s="15"/>
      <c r="T22" s="17"/>
    </row>
    <row r="23" spans="1:25" ht="14.25" thickTop="1" x14ac:dyDescent="0.15"/>
  </sheetData>
  <mergeCells count="8">
    <mergeCell ref="A3:E3"/>
    <mergeCell ref="G3:I3"/>
    <mergeCell ref="K3:M3"/>
    <mergeCell ref="O3:Q3"/>
    <mergeCell ref="A21:B21"/>
    <mergeCell ref="G21:H21"/>
    <mergeCell ref="K21:L21"/>
    <mergeCell ref="O21:P21"/>
  </mergeCells>
  <phoneticPr fontId="1"/>
  <dataValidations count="4">
    <dataValidation type="list" errorStyle="warning" allowBlank="1" showInputMessage="1" sqref="M5:M19">
      <formula1>"2160"</formula1>
    </dataValidation>
    <dataValidation type="list" errorStyle="warning" allowBlank="1" showInputMessage="1" sqref="C5:C19">
      <formula1>"10800,8600,8100,5900,15100,12900,19400,17200,2160,4300,6400,14300,12200,2800,5700,13000,14000"</formula1>
    </dataValidation>
    <dataValidation type="list" errorStyle="information" allowBlank="1" showInputMessage="1" sqref="I5:I19">
      <formula1>"5400,2700,2160"</formula1>
    </dataValidation>
    <dataValidation type="list" allowBlank="1" showInputMessage="1" sqref="Q5:Q19">
      <formula1>"10800,13500"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売上集計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2015-04-05T08:42:05Z</dcterms:created>
  <dcterms:modified xsi:type="dcterms:W3CDTF">2015-04-05T15:14:48Z</dcterms:modified>
</cp:coreProperties>
</file>